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W35" i="9" l="1"/>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O34" i="9"/>
  <c r="BW34" i="9"/>
  <c r="BW35" i="9" s="1"/>
  <c r="BW36" i="9" s="1"/>
  <c r="BW37" i="9" s="1"/>
  <c r="BW38" i="9" s="1"/>
  <c r="BW39" i="9" s="1"/>
  <c r="BW40" i="9" s="1"/>
  <c r="BE34" i="9"/>
  <c r="AM34" i="9"/>
  <c r="C34" i="9"/>
  <c r="C35" i="9" s="1"/>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<sst xmlns="http://schemas.openxmlformats.org/spreadsheetml/2006/main" count="980" uniqueCount="536">
  <si>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</si>
  <si>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</si>
  <si>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</si>
  <si>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</si>
  <si>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</si>
  <si>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</si>
  <si>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</si>
  <si>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</si>
  <si>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</si>
  <si>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</si>
  <si>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</si>
  <si>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</si>
  <si>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</si>
  <si>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</si>
  <si>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</si>
  <si>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</si>
  <si>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</si>
  <si>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</si>
  <si>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</si>
  <si>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</si>
  <si>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</si>
  <si>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</si>
  <si>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</si>
  <si>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</si>
  <si>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</si>
  <si>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</si>
  <si>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</si>
  <si>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</si>
  <si>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</si>
  <si>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</si>
  <si>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</si>
  <si>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</si>
  <si>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</si>
  <si>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</si>
  <si>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</si>
  <si>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</si>
  <si>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</si>
  <si>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</si>
  <si>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</si>
  <si>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</si>
  <si>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</si>
  <si>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</si>
  <si>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</si>
  <si>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</si>
  <si>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</si>
  <si>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</si>
  <si>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</si>
  <si>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</si>
  <si>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</si>
  <si>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</si>
  <si>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</si>
  <si>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</si>
  <si>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</si>
  <si>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</si>
  <si>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</si>
  <si>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</si>
  <si>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</si>
  <si>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</si>
  <si>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</si>
  <si>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</si>
  <si>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</si>
  <si>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</si>
  <si>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</si>
  <si>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</si>
  <si>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</si>
  <si>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</si>
  <si>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</si>
  <si>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</si>
  <si>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</si>
  <si>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</si>
  <si>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</si>
  <si>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</si>
  <si>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</si>
  <si>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</si>
  <si>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</si>
  <si>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</si>
  <si>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</si>
  <si>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</si>
  <si>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</si>
  <si>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</si>
  <si>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</si>
  <si>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</si>
  <si>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</si>
  <si>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</si>
  <si>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</si>
  <si>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</si>
  <si>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</si>
  <si>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</si>
  <si>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</si>
  <si>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</si>
  <si>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</si>
  <si>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</si>
  <si>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</si>
  <si>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</si>
  <si>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</si>
  <si>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</si>
  <si>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</si>
  <si>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</si>
  <si>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</si>
  <si>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</si>
  <si>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</si>
  <si>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</si>
  <si>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</si>
  <si>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</si>
  <si>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</si>
  <si>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</si>
  <si>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</si>
  <si>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</si>
  <si>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</si>
  <si>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</si>
  <si>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</si>
  <si>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</si>
  <si>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</si>
  <si>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</si>
  <si>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</si>
  <si>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</si>
  <si>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</si>
  <si>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</si>
  <si>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</si>
  <si>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</si>
  <si>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</si>
  <si>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</si>
  <si>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</si>
  <si>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</si>
  <si>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</si>
  <si>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</si>
  <si>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</si>
  <si>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</si>
  <si>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</si>
  <si>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</si>
  <si>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</si>
  <si>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</si>
  <si>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</si>
  <si>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</si>
  <si>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18"/>
  </si>
  <si>
    <t>うち日本人(％)</t>
    <phoneticPr fontId="5"/>
  </si>
  <si>
    <t>-2.9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</si>
  <si>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</si>
  <si>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</si>
  <si>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</si>
  <si>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</si>
  <si>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</si>
  <si>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</si>
  <si>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</si>
  <si>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</si>
  <si>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</si>
  <si>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</si>
  <si>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</si>
  <si>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</si>
  <si>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</si>
  <si>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</si>
  <si>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</si>
  <si>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</si>
  <si>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</si>
  <si>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</si>
  <si>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</si>
  <si>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</si>
  <si>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</si>
  <si>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</si>
  <si>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</si>
  <si>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</si>
  <si>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</si>
  <si>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</si>
  <si>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</si>
  <si>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</si>
  <si>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</si>
  <si>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</si>
  <si>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</si>
  <si>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</si>
  <si>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</si>
  <si>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</si>
  <si>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</si>
  <si>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</si>
  <si>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</si>
  <si>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</si>
  <si>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</si>
  <si>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</si>
  <si>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</si>
  <si>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</si>
  <si>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</si>
  <si>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</si>
  <si>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</si>
  <si>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</si>
  <si>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</si>
  <si>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</si>
  <si>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</si>
  <si>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</si>
  <si>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</si>
  <si>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</si>
  <si>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</si>
  <si>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</si>
  <si>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</si>
  <si>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</si>
  <si>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</si>
  <si>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島根県川本町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</si>
  <si>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</si>
  <si>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</si>
  <si>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</si>
  <si>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</si>
  <si>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</si>
  <si>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</si>
  <si>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</si>
  <si>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</si>
  <si>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</si>
  <si>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</si>
  <si>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</si>
  <si>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</si>
  <si>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</si>
  <si>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</si>
  <si>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</si>
  <si>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</si>
  <si>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</si>
  <si>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</si>
  <si>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</si>
  <si>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</si>
  <si>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</si>
  <si>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</si>
  <si>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</si>
  <si>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</si>
  <si>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</si>
  <si>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</si>
  <si>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</si>
  <si>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</si>
  <si>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</si>
  <si>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</si>
  <si>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</si>
  <si>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</si>
  <si>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</si>
  <si>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</si>
  <si>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</si>
  <si>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</si>
  <si>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</si>
  <si>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</si>
  <si>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</si>
  <si>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</si>
  <si>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</si>
  <si>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</si>
  <si>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</si>
  <si>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</si>
  <si>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</si>
  <si>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</si>
  <si>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</si>
  <si>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</si>
  <si>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</si>
  <si>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</si>
  <si>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</si>
  <si>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</si>
  <si>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</si>
  <si>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</si>
  <si>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</si>
  <si>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</si>
  <si>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</si>
  <si>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</si>
  <si>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</si>
  <si>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</si>
  <si>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</si>
  <si>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</si>
  <si>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</si>
  <si>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</si>
  <si>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</si>
  <si>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</si>
  <si>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</si>
  <si>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</si>
  <si>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</si>
  <si>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</si>
  <si>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</si>
  <si>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</si>
  <si>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</si>
  <si>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</si>
  <si>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</si>
  <si>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</si>
  <si>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</si>
  <si>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</si>
  <si>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</si>
  <si>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</si>
  <si>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</si>
  <si>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</si>
  <si>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</si>
  <si>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</si>
  <si>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</si>
  <si>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</si>
  <si>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</si>
  <si>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</si>
  <si>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</si>
  <si>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</si>
  <si>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</si>
  <si>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</si>
  <si>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</si>
  <si>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</si>
  <si>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</si>
  <si>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</si>
  <si>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</si>
  <si>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</si>
  <si>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</si>
  <si>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</si>
  <si>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</si>
  <si>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</si>
  <si>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</si>
  <si>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</si>
  <si>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</si>
  <si>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</si>
  <si>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</si>
  <si>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</si>
  <si>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</si>
  <si>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</si>
  <si>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</si>
  <si>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</si>
  <si>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</si>
  <si>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</si>
  <si>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</si>
  <si>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</si>
  <si>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</si>
  <si>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</si>
  <si>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</si>
  <si>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</si>
  <si>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</si>
  <si>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</si>
  <si>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</si>
  <si>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</si>
  <si>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</si>
  <si>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</si>
  <si>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</si>
  <si>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</si>
  <si>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</si>
  <si>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</si>
  <si>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</si>
  <si>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</si>
  <si>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</si>
  <si>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</si>
  <si>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</si>
  <si>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</si>
  <si>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</si>
  <si>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</si>
  <si>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</si>
  <si>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</si>
  <si>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</si>
  <si>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</si>
  <si>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</si>
  <si>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</si>
  <si>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</si>
  <si>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</si>
  <si>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</si>
  <si>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</si>
  <si>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</si>
  <si>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</si>
  <si>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島根県川本町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</si>
  <si>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</si>
  <si>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</si>
  <si>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</si>
  <si>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</si>
  <si>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</si>
  <si>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</si>
  <si>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</si>
  <si>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</si>
  <si>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</si>
  <si>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</si>
  <si>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</si>
  <si>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</si>
  <si>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</si>
  <si>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</si>
  <si>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</si>
  <si>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</si>
  <si>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</si>
  <si>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</si>
  <si>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</si>
  <si>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</si>
  <si>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</si>
  <si>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</si>
  <si>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</si>
  <si>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</si>
  <si>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</si>
  <si>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</si>
  <si>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</si>
  <si>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</si>
  <si>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</si>
  <si>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</si>
  <si>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</si>
  <si>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</si>
  <si>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</si>
  <si>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</si>
  <si>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</si>
  <si>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</si>
  <si>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</si>
  <si>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</si>
  <si>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</si>
  <si>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</si>
  <si>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</si>
  <si>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</si>
  <si>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</si>
  <si>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</si>
  <si>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</si>
  <si>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</si>
  <si>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</si>
  <si>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</si>
  <si>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</si>
  <si>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</si>
  <si>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</si>
  <si>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</si>
  <si>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</si>
  <si>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</si>
  <si>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</si>
  <si>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</si>
  <si>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</si>
  <si>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</si>
  <si>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</si>
  <si>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</si>
  <si>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</si>
  <si>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</si>
  <si>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</si>
  <si>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</si>
  <si>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</si>
  <si>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</si>
  <si>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</si>
  <si>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</si>
  <si>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</si>
  <si>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</si>
  <si>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</si>
  <si>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</si>
  <si>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</si>
  <si>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</si>
  <si>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</si>
  <si>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</si>
  <si>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</si>
  <si>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</si>
  <si>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</si>
  <si>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</si>
  <si>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</si>
  <si>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</si>
  <si>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</si>
  <si>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</si>
  <si>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</si>
  <si>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</si>
  <si>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</si>
  <si>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</si>
  <si>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</si>
  <si>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</si>
  <si>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</si>
  <si>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</si>
  <si>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</si>
  <si>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</si>
  <si>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</si>
  <si>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</si>
  <si>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</si>
  <si>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</si>
  <si>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</si>
  <si>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</si>
  <si>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</si>
  <si>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</si>
  <si>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</si>
  <si>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</si>
  <si>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</si>
  <si>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</si>
  <si>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</si>
  <si>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</si>
  <si>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</si>
  <si>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</si>
  <si>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</si>
  <si>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</si>
  <si>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</si>
  <si>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</si>
  <si>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</si>
  <si>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</si>
  <si>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</si>
  <si>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</si>
  <si>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</si>
  <si>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</si>
  <si>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</si>
  <si>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</si>
  <si>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</si>
  <si>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</si>
  <si>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</si>
  <si>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</si>
  <si>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</si>
  <si>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</si>
  <si>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</si>
  <si>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</si>
  <si>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</si>
  <si>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</si>
  <si>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</si>
  <si>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</si>
  <si>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</si>
  <si>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</si>
  <si>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</si>
  <si>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</si>
  <si>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</si>
  <si>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</si>
  <si>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</si>
  <si>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</si>
  <si>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</si>
  <si>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</si>
  <si>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</si>
  <si>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</si>
  <si>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</si>
  <si>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</si>
  <si>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</si>
  <si>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</si>
  <si>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</si>
  <si>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</si>
  <si>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</si>
  <si>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</si>
  <si>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</si>
  <si>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</si>
  <si>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</si>
  <si>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</si>
  <si>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</si>
  <si>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</si>
  <si>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</si>
  <si>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</si>
  <si>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</si>
  <si>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</si>
  <si>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</si>
  <si>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</si>
  <si>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</si>
  <si>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</si>
  <si>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</si>
  <si>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</si>
  <si>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国民健康保険事業特別会計</t>
  </si>
  <si>
    <t>後期高齢者医療特別会計</t>
  </si>
  <si>
    <t>住宅新築資金等貸付事業特別会計</t>
  </si>
  <si>
    <t>その他会計（赤字）</t>
  </si>
  <si>
    <t>その他会計（黒字）</t>
  </si>
  <si>
    <t>国民健康保険事業特別会計</t>
    <phoneticPr fontId="5"/>
  </si>
  <si>
    <t>後期高齢者医療特別会計</t>
    <phoneticPr fontId="5"/>
  </si>
  <si>
    <t>簡易水道事業特別会計</t>
    <phoneticPr fontId="5"/>
  </si>
  <si>
    <t>農業集落排水処理事業特別会計</t>
    <phoneticPr fontId="5"/>
  </si>
  <si>
    <t>法非適用企業</t>
    <phoneticPr fontId="5"/>
  </si>
  <si>
    <t>-</t>
    <phoneticPr fontId="5"/>
  </si>
  <si>
    <t>邑智郡総合事務組合（普通）</t>
    <rPh sb="0" eb="3">
      <t>オオチグン</t>
    </rPh>
    <rPh sb="3" eb="5">
      <t>ソウゴウ</t>
    </rPh>
    <rPh sb="5" eb="7">
      <t>ジム</t>
    </rPh>
    <rPh sb="7" eb="9">
      <t>クミアイ</t>
    </rPh>
    <rPh sb="10" eb="12">
      <t>フツウ</t>
    </rPh>
    <phoneticPr fontId="5"/>
  </si>
  <si>
    <t>邑智郡総合事務組合（介護）</t>
    <rPh sb="0" eb="3">
      <t>オオチグン</t>
    </rPh>
    <rPh sb="3" eb="5">
      <t>ソウゴウ</t>
    </rPh>
    <rPh sb="5" eb="7">
      <t>ジム</t>
    </rPh>
    <rPh sb="7" eb="9">
      <t>クミアイ</t>
    </rPh>
    <rPh sb="10" eb="12">
      <t>カイゴ</t>
    </rPh>
    <phoneticPr fontId="5"/>
  </si>
  <si>
    <t>邑智郡公立病院組合</t>
    <rPh sb="0" eb="2">
      <t>オオチ</t>
    </rPh>
    <rPh sb="2" eb="3">
      <t>グン</t>
    </rPh>
    <rPh sb="3" eb="5">
      <t>コウリツ</t>
    </rPh>
    <rPh sb="5" eb="7">
      <t>ビョウイン</t>
    </rPh>
    <rPh sb="7" eb="9">
      <t>クミアイ</t>
    </rPh>
    <phoneticPr fontId="5"/>
  </si>
  <si>
    <t>島根県市町村総合事務組合</t>
    <rPh sb="0" eb="3">
      <t>シマネケン</t>
    </rPh>
    <rPh sb="3" eb="6">
      <t>シチョウソン</t>
    </rPh>
    <rPh sb="6" eb="8">
      <t>ソウゴウ</t>
    </rPh>
    <rPh sb="8" eb="10">
      <t>ジム</t>
    </rPh>
    <rPh sb="10" eb="12">
      <t>クミアイ</t>
    </rPh>
    <phoneticPr fontId="5"/>
  </si>
  <si>
    <t>島根県後期高齢者医療広域連合（普通）</t>
    <rPh sb="0" eb="2">
      <t>シマネ</t>
    </rPh>
    <rPh sb="2" eb="3">
      <t>ケン</t>
    </rPh>
    <rPh sb="3" eb="5">
      <t>コウキ</t>
    </rPh>
    <rPh sb="5" eb="8">
      <t>コウレイシャ</t>
    </rPh>
    <rPh sb="8" eb="10">
      <t>イリョウ</t>
    </rPh>
    <rPh sb="10" eb="12">
      <t>コウイキ</t>
    </rPh>
    <rPh sb="12" eb="14">
      <t>レンゴウ</t>
    </rPh>
    <rPh sb="15" eb="17">
      <t>フツウ</t>
    </rPh>
    <phoneticPr fontId="5"/>
  </si>
  <si>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5"/>
  </si>
  <si>
    <t>江津邑智消防組合</t>
    <rPh sb="0" eb="2">
      <t>ゴウツ</t>
    </rPh>
    <rPh sb="2" eb="4">
      <t>オオチ</t>
    </rPh>
    <rPh sb="4" eb="6">
      <t>ショウボウ</t>
    </rPh>
    <rPh sb="6" eb="8">
      <t>クミアイ</t>
    </rPh>
    <phoneticPr fontId="5"/>
  </si>
  <si>
    <t>-</t>
    <phoneticPr fontId="2"/>
  </si>
  <si>
    <t>川本町農業公社</t>
    <rPh sb="0" eb="3">
      <t>カワモトチョウ</t>
    </rPh>
    <rPh sb="3" eb="5">
      <t>ノウギョウ</t>
    </rPh>
    <rPh sb="5" eb="7">
      <t>コウシャ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</si>
</sst>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364753</c:v>
                </c:pt>
                <c:pt idx="1">
                  <c:v>147880</c:v>
                </c:pt>
                <c:pt idx="2">
                  <c:v>103832</c:v>
                </c:pt>
                <c:pt idx="3">
                  <c:v>144217</c:v>
                </c:pt>
                <c:pt idx="4">
                  <c:v>170843</c:v>
                </c:pt>
              </c:numCache>
            </c:numRef>
          </c:val>
          <c:smooth val="0"/>
        </c:ser>
        <c:dLbls>
          <c:showLegendKey val="0"/>
          <c:showVal val="0"/>
          <c:showCatName val="0"/>
          <c:showSerName val="0"/>
          <c:showPercent val="0"/>
          <c:showBubbleSize val="0"/>
        </c:dLbls>
        <c:marker val="1"/>
        <c:smooth val="0"/>
        <c:axId val="105313408"/>
        <c:axId val="105315328"/>
      </c:lineChart>
      <c:catAx>
        <c:axId val="1053134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315328"/>
        <c:crosses val="autoZero"/>
        <c:auto val="1"/>
        <c:lblAlgn val="ctr"/>
        <c:lblOffset val="100"/>
        <c:tickLblSkip val="1"/>
        <c:tickMarkSkip val="1"/>
        <c:noMultiLvlLbl val="0"/>
      </c:catAx>
      <c:valAx>
        <c:axId val="10531532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313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1.48</c:v>
                </c:pt>
                <c:pt idx="1">
                  <c:v>1.3</c:v>
                </c:pt>
                <c:pt idx="2">
                  <c:v>3.14</c:v>
                </c:pt>
                <c:pt idx="3">
                  <c:v>2.06</c:v>
                </c:pt>
                <c:pt idx="4">
                  <c:v>3.71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18.440000000000001</c:v>
                </c:pt>
                <c:pt idx="1">
                  <c:v>20.09</c:v>
                </c:pt>
                <c:pt idx="2">
                  <c:v>21.53</c:v>
                </c:pt>
                <c:pt idx="3">
                  <c:v>23.42</c:v>
                </c:pt>
                <c:pt idx="4">
                  <c:v>24.71</c:v>
                </c:pt>
              </c:numCache>
            </c:numRef>
          </c:val>
        </c:ser>
        <c:dLbls>
          <c:showLegendKey val="0"/>
          <c:showVal val="0"/>
          <c:showCatName val="0"/>
          <c:showSerName val="0"/>
          <c:showPercent val="0"/>
          <c:showBubbleSize val="0"/>
        </c:dLbls>
        <c:gapWidth val="250"/>
        <c:overlap val="100"/>
        <c:axId val="111456256"/>
        <c:axId val="111458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4.01</c:v>
                </c:pt>
                <c:pt idx="1">
                  <c:v>0.55000000000000004</c:v>
                </c:pt>
                <c:pt idx="2">
                  <c:v>3.09</c:v>
                </c:pt>
                <c:pt idx="3">
                  <c:v>0.53</c:v>
                </c:pt>
                <c:pt idx="4">
                  <c:v>12.07</c:v>
                </c:pt>
              </c:numCache>
            </c:numRef>
          </c:val>
          <c:smooth val="0"/>
        </c:ser>
        <c:dLbls>
          <c:showLegendKey val="0"/>
          <c:showVal val="0"/>
          <c:showCatName val="0"/>
          <c:showSerName val="0"/>
          <c:showPercent val="0"/>
          <c:showBubbleSize val="0"/>
        </c:dLbls>
        <c:marker val="1"/>
        <c:smooth val="0"/>
        <c:axId val="111456256"/>
        <c:axId val="111458176"/>
      </c:lineChart>
      <c:catAx>
        <c:axId val="11145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458176"/>
        <c:crosses val="autoZero"/>
        <c:auto val="1"/>
        <c:lblAlgn val="ctr"/>
        <c:lblOffset val="100"/>
        <c:tickLblSkip val="1"/>
        <c:tickMarkSkip val="1"/>
        <c:noMultiLvlLbl val="0"/>
      </c:catAx>
      <c:valAx>
        <c:axId val="111458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45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0.25</c:v>
                </c:pt>
                <c:pt idx="6">
                  <c:v>#N/A</c:v>
                </c:pt>
                <c:pt idx="7">
                  <c:v>0.06</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住宅新築資金等貸付事業特別会計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0.08</c:v>
                </c:pt>
                <c:pt idx="2">
                  <c:v>#N/A</c:v>
                </c:pt>
                <c:pt idx="3">
                  <c:v>0.05</c:v>
                </c:pt>
                <c:pt idx="4">
                  <c:v>#N/A</c:v>
                </c:pt>
                <c:pt idx="5">
                  <c:v>0.14000000000000001</c:v>
                </c:pt>
                <c:pt idx="6">
                  <c:v>#N/A</c:v>
                </c:pt>
                <c:pt idx="7">
                  <c:v>0.02</c:v>
                </c:pt>
                <c:pt idx="8">
                  <c:v>#N/A</c:v>
                </c:pt>
                <c:pt idx="9">
                  <c:v>0.08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1.48</c:v>
                </c:pt>
                <c:pt idx="2">
                  <c:v>#N/A</c:v>
                </c:pt>
                <c:pt idx="3">
                  <c:v>1.3</c:v>
                </c:pt>
                <c:pt idx="4">
                  <c:v>#N/A</c:v>
                </c:pt>
                <c:pt idx="5">
                  <c:v>3.13</c:v>
                </c:pt>
                <c:pt idx="6">
                  <c:v>#N/A</c:v>
                </c:pt>
                <c:pt idx="7">
                  <c:v>2.0499999999999998</c:v>
                </c:pt>
                <c:pt idx="8">
                  <c:v>#N/A</c:v>
                </c:pt>
                <c:pt idx="9">
                  <c:v>3.7</c:v>
                </c:pt>
              </c:numCache>
            </c:numRef>
          </c:val>
        </c:ser>
        <c:dLbls>
          <c:showLegendKey val="0"/>
          <c:showVal val="0"/>
          <c:showCatName val="0"/>
          <c:showSerName val="0"/>
          <c:showPercent val="0"/>
          <c:showBubbleSize val="0"/>
        </c:dLbls>
        <c:gapWidth val="150"/>
        <c:overlap val="100"/>
        <c:axId val="112846720"/>
        <c:axId val="112848256"/>
      </c:barChart>
      <c:catAx>
        <c:axId val="11284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848256"/>
        <c:crosses val="autoZero"/>
        <c:auto val="1"/>
        <c:lblAlgn val="ctr"/>
        <c:lblOffset val="100"/>
        <c:tickLblSkip val="1"/>
        <c:tickMarkSkip val="1"/>
        <c:noMultiLvlLbl val="0"/>
      </c:catAx>
      <c:valAx>
        <c:axId val="112848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46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624</c:v>
                </c:pt>
                <c:pt idx="5">
                  <c:v>559</c:v>
                </c:pt>
                <c:pt idx="8">
                  <c:v>471</c:v>
                </c:pt>
                <c:pt idx="11">
                  <c:v>443</c:v>
                </c:pt>
                <c:pt idx="14">
                  <c:v>438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0</c:v>
                </c:pt>
                <c:pt idx="6">
                  <c:v>0</c:v>
                </c:pt>
                <c:pt idx="9">
                  <c:v>6</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338</c:v>
                </c:pt>
                <c:pt idx="3">
                  <c:v>250</c:v>
                </c:pt>
                <c:pt idx="6">
                  <c:v>158</c:v>
                </c:pt>
                <c:pt idx="9">
                  <c:v>40</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80</c:v>
                </c:pt>
                <c:pt idx="3">
                  <c:v>81</c:v>
                </c:pt>
                <c:pt idx="6">
                  <c:v>80</c:v>
                </c:pt>
                <c:pt idx="9">
                  <c:v>105</c:v>
                </c:pt>
                <c:pt idx="12">
                  <c:v>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588</c:v>
                </c:pt>
                <c:pt idx="3">
                  <c:v>555</c:v>
                </c:pt>
                <c:pt idx="6">
                  <c:v>508</c:v>
                </c:pt>
                <c:pt idx="9">
                  <c:v>495</c:v>
                </c:pt>
                <c:pt idx="12">
                  <c:v>498</c:v>
                </c:pt>
              </c:numCache>
            </c:numRef>
          </c:val>
        </c:ser>
        <c:dLbls>
          <c:showLegendKey val="0"/>
          <c:showVal val="0"/>
          <c:showCatName val="0"/>
          <c:showSerName val="0"/>
          <c:showPercent val="0"/>
          <c:showBubbleSize val="0"/>
        </c:dLbls>
        <c:gapWidth val="100"/>
        <c:overlap val="100"/>
        <c:axId val="113053056"/>
        <c:axId val="113063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383</c:v>
                </c:pt>
                <c:pt idx="2">
                  <c:v>#N/A</c:v>
                </c:pt>
                <c:pt idx="3">
                  <c:v>#N/A</c:v>
                </c:pt>
                <c:pt idx="4">
                  <c:v>327</c:v>
                </c:pt>
                <c:pt idx="5">
                  <c:v>#N/A</c:v>
                </c:pt>
                <c:pt idx="6">
                  <c:v>#N/A</c:v>
                </c:pt>
                <c:pt idx="7">
                  <c:v>275</c:v>
                </c:pt>
                <c:pt idx="8">
                  <c:v>#N/A</c:v>
                </c:pt>
                <c:pt idx="9">
                  <c:v>#N/A</c:v>
                </c:pt>
                <c:pt idx="10">
                  <c:v>203</c:v>
                </c:pt>
                <c:pt idx="11">
                  <c:v>#N/A</c:v>
                </c:pt>
                <c:pt idx="12">
                  <c:v>#N/A</c:v>
                </c:pt>
                <c:pt idx="13">
                  <c:v>167</c:v>
                </c:pt>
                <c:pt idx="14">
                  <c:v>#N/A</c:v>
                </c:pt>
              </c:numCache>
            </c:numRef>
          </c:val>
          <c:smooth val="0"/>
        </c:ser>
        <c:dLbls>
          <c:showLegendKey val="0"/>
          <c:showVal val="0"/>
          <c:showCatName val="0"/>
          <c:showSerName val="0"/>
          <c:showPercent val="0"/>
          <c:showBubbleSize val="0"/>
        </c:dLbls>
        <c:marker val="1"/>
        <c:smooth val="0"/>
        <c:axId val="113053056"/>
        <c:axId val="113063424"/>
      </c:lineChart>
      <c:catAx>
        <c:axId val="11305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063424"/>
        <c:crosses val="autoZero"/>
        <c:auto val="1"/>
        <c:lblAlgn val="ctr"/>
        <c:lblOffset val="100"/>
        <c:tickLblSkip val="1"/>
        <c:tickMarkSkip val="1"/>
        <c:noMultiLvlLbl val="0"/>
      </c:catAx>
      <c:valAx>
        <c:axId val="113063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5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3978</c:v>
                </c:pt>
                <c:pt idx="5">
                  <c:v>3738</c:v>
                </c:pt>
                <c:pt idx="8">
                  <c:v>3599</c:v>
                </c:pt>
                <c:pt idx="11">
                  <c:v>3605</c:v>
                </c:pt>
                <c:pt idx="14">
                  <c:v>3621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41</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1286</c:v>
                </c:pt>
                <c:pt idx="5">
                  <c:v>1480</c:v>
                </c:pt>
                <c:pt idx="8">
                  <c:v>1633</c:v>
                </c:pt>
                <c:pt idx="11">
                  <c:v>1894</c:v>
                </c:pt>
                <c:pt idx="14">
                  <c:v>1723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837</c:v>
                </c:pt>
                <c:pt idx="3">
                  <c:v>810</c:v>
                </c:pt>
                <c:pt idx="6">
                  <c:v>863</c:v>
                </c:pt>
                <c:pt idx="9">
                  <c:v>777</c:v>
                </c:pt>
                <c:pt idx="12">
                  <c:v>784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512</c:v>
                </c:pt>
                <c:pt idx="3">
                  <c:v>271</c:v>
                </c:pt>
                <c:pt idx="6">
                  <c:v>144</c:v>
                </c:pt>
                <c:pt idx="9">
                  <c:v>156</c:v>
                </c:pt>
                <c:pt idx="12">
                  <c:v>173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1063</c:v>
                </c:pt>
                <c:pt idx="3">
                  <c:v>1076</c:v>
                </c:pt>
                <c:pt idx="6">
                  <c:v>1030</c:v>
                </c:pt>
                <c:pt idx="9">
                  <c:v>960</c:v>
                </c:pt>
                <c:pt idx="12">
                  <c:v>933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134</c:v>
                </c:pt>
                <c:pt idx="3">
                  <c:v>122</c:v>
                </c:pt>
                <c:pt idx="6">
                  <c:v>120</c:v>
                </c:pt>
                <c:pt idx="9">
                  <c:v>106</c:v>
                </c:pt>
                <c:pt idx="12">
                  <c:v>93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3895</c:v>
                </c:pt>
                <c:pt idx="3">
                  <c:v>3825</c:v>
                </c:pt>
                <c:pt idx="6">
                  <c:v>3687</c:v>
                </c:pt>
                <c:pt idx="9">
                  <c:v>3545</c:v>
                </c:pt>
                <c:pt idx="12">
                  <c:v>3263</c:v>
                </c:pt>
              </c:numCache>
            </c:numRef>
          </c:val>
        </c:ser>
        <c:dLbls>
          <c:showLegendKey val="0"/>
          <c:showVal val="0"/>
          <c:showCatName val="0"/>
          <c:showSerName val="0"/>
          <c:showPercent val="0"/>
          <c:showBubbleSize val="0"/>
        </c:dLbls>
        <c:gapWidth val="100"/>
        <c:overlap val="100"/>
        <c:axId val="113268224"/>
        <c:axId val="113270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1136</c:v>
                </c:pt>
                <c:pt idx="2">
                  <c:v>#N/A</c:v>
                </c:pt>
                <c:pt idx="3">
                  <c:v>#N/A</c:v>
                </c:pt>
                <c:pt idx="4">
                  <c:v>886</c:v>
                </c:pt>
                <c:pt idx="5">
                  <c:v>#N/A</c:v>
                </c:pt>
                <c:pt idx="6">
                  <c:v>#N/A</c:v>
                </c:pt>
                <c:pt idx="7">
                  <c:v>613</c:v>
                </c:pt>
                <c:pt idx="8">
                  <c:v>#N/A</c:v>
                </c:pt>
                <c:pt idx="9">
                  <c:v>#N/A</c:v>
                </c:pt>
                <c:pt idx="10">
                  <c:v>45</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3268224"/>
        <c:axId val="113270144"/>
      </c:lineChart>
      <c:catAx>
        <c:axId val="11326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270144"/>
        <c:crosses val="autoZero"/>
        <c:auto val="1"/>
        <c:lblAlgn val="ctr"/>
        <c:lblOffset val="100"/>
        <c:tickLblSkip val="1"/>
        <c:tickMarkSkip val="1"/>
        <c:noMultiLvlLbl val="0"/>
      </c:catAx>
      <c:valAx>
        <c:axId val="113270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6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島根県川本町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3,508
3,492
106.43
4,040,778
3,947,601
80,707
2,177,907
3,262,803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人口減少や全国平均を上回る高齢化率（平成２６年度末４４．３％）に加え、景気の低迷による町民税の減収や農業生産の停滞等により、０．１６と類似団体平均を大きく下回っている。</a:t>
          </a:r>
          <a:endParaRPr kumimoji="1" lang="en-US" altLang="ja-JP" sz="1300">
            <a:latin typeface="ＭＳ Ｐゴシック"/>
          </a:endParaRPr>
        </a:p>
        <a:p>
          <a:r>
            <a:rPr kumimoji="1" lang="ja-JP" altLang="en-US" sz="1300">
              <a:latin typeface="ＭＳ Ｐゴシック"/>
            </a:rPr>
            <a:t>　今後は、地場産業等の育成と定住人口の拡大による、地域の活力づくりが急務であり、歳入確保を図り財政基盤の強化に努める。</a:t>
          </a:r>
          <a:endParaRPr kumimoji="1" lang="en-US" altLang="ja-JP" sz="1300">
            <a:latin typeface="ＭＳ Ｐゴシック"/>
          </a:endParaRPr>
        </a:p>
        <a:p>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119380</xdr:rowOff>
    </xdr:from>
    <xdr:to>
      <xdr:col>7</xdr:col>
      <xdr:colOff>152400</xdr:colOff>
      <xdr:row>43</xdr:row>
      <xdr:rowOff>119380</xdr:rowOff>
    </xdr:to>
    <xdr:cxnSp macro="">
      <xdr:nvCxnSpPr>
        <xdr:cNvPr id="62" name="直線コネクタ 61"/>
        <xdr:cNvCxnSpPr/>
      </xdr:nvCxnSpPr>
      <xdr:spPr>
        <a:xfrm>
          <a:off x="4114800" y="7491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119380</xdr:rowOff>
    </xdr:from>
    <xdr:to>
      <xdr:col>6</xdr:col>
      <xdr:colOff>0</xdr:colOff>
      <xdr:row>43</xdr:row>
      <xdr:rowOff>119380</xdr:rowOff>
    </xdr:to>
    <xdr:cxnSp macro="">
      <xdr:nvCxnSpPr>
        <xdr:cNvPr id="65" name="直線コネクタ 64"/>
        <xdr:cNvCxnSpPr/>
      </xdr:nvCxnSpPr>
      <xdr:spPr>
        <a:xfrm>
          <a:off x="3225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119380</xdr:rowOff>
    </xdr:from>
    <xdr:to>
      <xdr:col>4</xdr:col>
      <xdr:colOff>482600</xdr:colOff>
      <xdr:row>43</xdr:row>
      <xdr:rowOff>119380</xdr:rowOff>
    </xdr:to>
    <xdr:cxnSp macro="">
      <xdr:nvCxnSpPr>
        <xdr:cNvPr id="68" name="直線コネクタ 67"/>
        <xdr:cNvCxnSpPr/>
      </xdr:nvCxnSpPr>
      <xdr:spPr>
        <a:xfrm>
          <a:off x="2336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119380</xdr:rowOff>
    </xdr:from>
    <xdr:to>
      <xdr:col>3</xdr:col>
      <xdr:colOff>279400</xdr:colOff>
      <xdr:row>43</xdr:row>
      <xdr:rowOff>119380</xdr:rowOff>
    </xdr:to>
    <xdr:cxnSp macro="">
      <xdr:nvCxnSpPr>
        <xdr:cNvPr id="71" name="直線コネクタ 70"/>
        <xdr:cNvCxnSpPr/>
      </xdr:nvCxnSpPr>
      <xdr:spPr>
        <a:xfrm>
          <a:off x="1447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5" name="テキスト ボックス 7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68580</xdr:rowOff>
    </xdr:from>
    <xdr:to>
      <xdr:col>7</xdr:col>
      <xdr:colOff>203200</xdr:colOff>
      <xdr:row>43</xdr:row>
      <xdr:rowOff>170180</xdr:rowOff>
    </xdr:to>
    <xdr:sp macro="" textlink="">
      <xdr:nvSpPr>
        <xdr:cNvPr id="81" name="円/楕円 80"/>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151147</xdr:rowOff>
    </xdr:from>
    <xdr:ext cx="762000" cy="259045"/>
    <xdr:sp macro="" textlink="">
      <xdr:nvSpPr>
        <xdr:cNvPr id="82" name="財政力該当値テキスト"/>
        <xdr:cNvSpPr txBox="1"/>
      </xdr:nvSpPr>
      <xdr:spPr>
        <a:xfrm>
          <a:off x="5041900" y="73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68580</xdr:rowOff>
    </xdr:from>
    <xdr:to>
      <xdr:col>6</xdr:col>
      <xdr:colOff>50800</xdr:colOff>
      <xdr:row>43</xdr:row>
      <xdr:rowOff>170180</xdr:rowOff>
    </xdr:to>
    <xdr:sp macro="" textlink="">
      <xdr:nvSpPr>
        <xdr:cNvPr id="83" name="円/楕円 82"/>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154957</xdr:rowOff>
    </xdr:from>
    <xdr:ext cx="736600" cy="259045"/>
    <xdr:sp macro="" textlink="">
      <xdr:nvSpPr>
        <xdr:cNvPr id="84" name="テキスト ボックス 83"/>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68580</xdr:rowOff>
    </xdr:from>
    <xdr:to>
      <xdr:col>4</xdr:col>
      <xdr:colOff>533400</xdr:colOff>
      <xdr:row>43</xdr:row>
      <xdr:rowOff>170180</xdr:rowOff>
    </xdr:to>
    <xdr:sp macro="" textlink="">
      <xdr:nvSpPr>
        <xdr:cNvPr id="85" name="円/楕円 84"/>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154957</xdr:rowOff>
    </xdr:from>
    <xdr:ext cx="762000" cy="259045"/>
    <xdr:sp macro="" textlink="">
      <xdr:nvSpPr>
        <xdr:cNvPr id="86" name="テキスト ボックス 85"/>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68580</xdr:rowOff>
    </xdr:from>
    <xdr:to>
      <xdr:col>3</xdr:col>
      <xdr:colOff>330200</xdr:colOff>
      <xdr:row>43</xdr:row>
      <xdr:rowOff>170180</xdr:rowOff>
    </xdr:to>
    <xdr:sp macro="" textlink="">
      <xdr:nvSpPr>
        <xdr:cNvPr id="87" name="円/楕円 86"/>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154957</xdr:rowOff>
    </xdr:from>
    <xdr:ext cx="762000" cy="259045"/>
    <xdr:sp macro="" textlink="">
      <xdr:nvSpPr>
        <xdr:cNvPr id="88" name="テキスト ボックス 87"/>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68580</xdr:rowOff>
    </xdr:from>
    <xdr:to>
      <xdr:col>2</xdr:col>
      <xdr:colOff>127000</xdr:colOff>
      <xdr:row>43</xdr:row>
      <xdr:rowOff>170180</xdr:rowOff>
    </xdr:to>
    <xdr:sp macro="" textlink="">
      <xdr:nvSpPr>
        <xdr:cNvPr id="89" name="円/楕円 88"/>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154957</xdr:rowOff>
    </xdr:from>
    <xdr:ext cx="762000" cy="259045"/>
    <xdr:sp macro="" textlink="">
      <xdr:nvSpPr>
        <xdr:cNvPr id="90" name="テキスト ボックス 89"/>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財政健全化の取り組みによる地方債現在高の抑制を図るため、臨時財政対策債の借入を行わなかったことにより、分母となる経常一般財源収入は、前年比△</a:t>
          </a:r>
          <a:r>
            <a:rPr kumimoji="1" lang="en-US" altLang="ja-JP" sz="1300">
              <a:latin typeface="ＭＳ Ｐゴシック"/>
            </a:rPr>
            <a:t>138,175</a:t>
          </a:r>
          <a:r>
            <a:rPr kumimoji="1" lang="ja-JP" altLang="en-US" sz="1300">
              <a:latin typeface="ＭＳ Ｐゴシック"/>
            </a:rPr>
            <a:t>千円となった。この影響により、経常週比比率は前年度比５．０ポイント増の９６．５％となったが、臨時財政対策債の借入を行った場合の経常収支比率は９１．５％であり、前年度と同ポイントとなる。</a:t>
          </a:r>
          <a:endParaRPr kumimoji="1" lang="en-US" altLang="ja-JP" sz="1300">
            <a:latin typeface="ＭＳ Ｐゴシック"/>
          </a:endParaRPr>
        </a:p>
        <a:p>
          <a:r>
            <a:rPr kumimoji="1" lang="ja-JP" altLang="en-US" sz="1300">
              <a:latin typeface="ＭＳ Ｐゴシック"/>
            </a:rPr>
            <a:t>　今後は、地方債新規発行額の抑制や、事務の見直し、定数管理による人件費の抑制などによる経常経費の抑制に努める。</a:t>
          </a: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53446</xdr:rowOff>
    </xdr:from>
    <xdr:to>
      <xdr:col>7</xdr:col>
      <xdr:colOff>152400</xdr:colOff>
      <xdr:row>64</xdr:row>
      <xdr:rowOff>153988</xdr:rowOff>
    </xdr:to>
    <xdr:cxnSp macro="">
      <xdr:nvCxnSpPr>
        <xdr:cNvPr id="125" name="直線コネクタ 124"/>
        <xdr:cNvCxnSpPr/>
      </xdr:nvCxnSpPr>
      <xdr:spPr>
        <a:xfrm>
          <a:off x="4114800" y="11026246"/>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53446</xdr:rowOff>
    </xdr:from>
    <xdr:to>
      <xdr:col>6</xdr:col>
      <xdr:colOff>0</xdr:colOff>
      <xdr:row>64</xdr:row>
      <xdr:rowOff>137901</xdr:rowOff>
    </xdr:to>
    <xdr:cxnSp macro="">
      <xdr:nvCxnSpPr>
        <xdr:cNvPr id="128" name="直線コネクタ 127"/>
        <xdr:cNvCxnSpPr/>
      </xdr:nvCxnSpPr>
      <xdr:spPr>
        <a:xfrm flipV="1">
          <a:off x="3225800" y="11026246"/>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115781</xdr:rowOff>
    </xdr:from>
    <xdr:to>
      <xdr:col>4</xdr:col>
      <xdr:colOff>482600</xdr:colOff>
      <xdr:row>64</xdr:row>
      <xdr:rowOff>137901</xdr:rowOff>
    </xdr:to>
    <xdr:cxnSp macro="">
      <xdr:nvCxnSpPr>
        <xdr:cNvPr id="131" name="直線コネクタ 130"/>
        <xdr:cNvCxnSpPr/>
      </xdr:nvCxnSpPr>
      <xdr:spPr>
        <a:xfrm>
          <a:off x="2336800" y="11088581"/>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53446</xdr:rowOff>
    </xdr:from>
    <xdr:to>
      <xdr:col>3</xdr:col>
      <xdr:colOff>279400</xdr:colOff>
      <xdr:row>64</xdr:row>
      <xdr:rowOff>115781</xdr:rowOff>
    </xdr:to>
    <xdr:cxnSp macro="">
      <xdr:nvCxnSpPr>
        <xdr:cNvPr id="134" name="直線コネクタ 133"/>
        <xdr:cNvCxnSpPr/>
      </xdr:nvCxnSpPr>
      <xdr:spPr>
        <a:xfrm>
          <a:off x="1447800" y="11026246"/>
          <a:ext cx="889000" cy="6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76746</xdr:rowOff>
    </xdr:from>
    <xdr:ext cx="762000" cy="259045"/>
    <xdr:sp macro="" textlink="">
      <xdr:nvSpPr>
        <xdr:cNvPr id="138" name="テキスト ボックス 137"/>
        <xdr:cNvSpPr txBox="1"/>
      </xdr:nvSpPr>
      <xdr:spPr>
        <a:xfrm>
          <a:off x="1066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103188</xdr:rowOff>
    </xdr:from>
    <xdr:to>
      <xdr:col>7</xdr:col>
      <xdr:colOff>203200</xdr:colOff>
      <xdr:row>65</xdr:row>
      <xdr:rowOff>33338</xdr:rowOff>
    </xdr:to>
    <xdr:sp macro="" textlink="">
      <xdr:nvSpPr>
        <xdr:cNvPr id="144" name="円/楕円 143"/>
        <xdr:cNvSpPr/>
      </xdr:nvSpPr>
      <xdr:spPr>
        <a:xfrm>
          <a:off x="49022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75265</xdr:rowOff>
    </xdr:from>
    <xdr:ext cx="762000" cy="259045"/>
    <xdr:sp macro="" textlink="">
      <xdr:nvSpPr>
        <xdr:cNvPr id="145" name="財政構造の弾力性該当値テキスト"/>
        <xdr:cNvSpPr txBox="1"/>
      </xdr:nvSpPr>
      <xdr:spPr>
        <a:xfrm>
          <a:off x="5041900" y="1104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2646</xdr:rowOff>
    </xdr:from>
    <xdr:to>
      <xdr:col>6</xdr:col>
      <xdr:colOff>50800</xdr:colOff>
      <xdr:row>64</xdr:row>
      <xdr:rowOff>104246</xdr:rowOff>
    </xdr:to>
    <xdr:sp macro="" textlink="">
      <xdr:nvSpPr>
        <xdr:cNvPr id="146" name="円/楕円 145"/>
        <xdr:cNvSpPr/>
      </xdr:nvSpPr>
      <xdr:spPr>
        <a:xfrm>
          <a:off x="4064000" y="109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89023</xdr:rowOff>
    </xdr:from>
    <xdr:ext cx="736600" cy="259045"/>
    <xdr:sp macro="" textlink="">
      <xdr:nvSpPr>
        <xdr:cNvPr id="147" name="テキスト ボックス 146"/>
        <xdr:cNvSpPr txBox="1"/>
      </xdr:nvSpPr>
      <xdr:spPr>
        <a:xfrm>
          <a:off x="3733800" y="1106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87101</xdr:rowOff>
    </xdr:from>
    <xdr:to>
      <xdr:col>4</xdr:col>
      <xdr:colOff>533400</xdr:colOff>
      <xdr:row>65</xdr:row>
      <xdr:rowOff>17251</xdr:rowOff>
    </xdr:to>
    <xdr:sp macro="" textlink="">
      <xdr:nvSpPr>
        <xdr:cNvPr id="148" name="円/楕円 147"/>
        <xdr:cNvSpPr/>
      </xdr:nvSpPr>
      <xdr:spPr>
        <a:xfrm>
          <a:off x="3175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2028</xdr:rowOff>
    </xdr:from>
    <xdr:ext cx="762000" cy="259045"/>
    <xdr:sp macro="" textlink="">
      <xdr:nvSpPr>
        <xdr:cNvPr id="149" name="テキスト ボックス 148"/>
        <xdr:cNvSpPr txBox="1"/>
      </xdr:nvSpPr>
      <xdr:spPr>
        <a:xfrm>
          <a:off x="2844800" y="111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64981</xdr:rowOff>
    </xdr:from>
    <xdr:to>
      <xdr:col>3</xdr:col>
      <xdr:colOff>330200</xdr:colOff>
      <xdr:row>64</xdr:row>
      <xdr:rowOff>166581</xdr:rowOff>
    </xdr:to>
    <xdr:sp macro="" textlink="">
      <xdr:nvSpPr>
        <xdr:cNvPr id="150" name="円/楕円 149"/>
        <xdr:cNvSpPr/>
      </xdr:nvSpPr>
      <xdr:spPr>
        <a:xfrm>
          <a:off x="2286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151358</xdr:rowOff>
    </xdr:from>
    <xdr:ext cx="762000" cy="259045"/>
    <xdr:sp macro="" textlink="">
      <xdr:nvSpPr>
        <xdr:cNvPr id="151" name="テキスト ボックス 150"/>
        <xdr:cNvSpPr txBox="1"/>
      </xdr:nvSpPr>
      <xdr:spPr>
        <a:xfrm>
          <a:off x="1955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2646</xdr:rowOff>
    </xdr:from>
    <xdr:to>
      <xdr:col>2</xdr:col>
      <xdr:colOff>127000</xdr:colOff>
      <xdr:row>64</xdr:row>
      <xdr:rowOff>104246</xdr:rowOff>
    </xdr:to>
    <xdr:sp macro="" textlink="">
      <xdr:nvSpPr>
        <xdr:cNvPr id="152" name="円/楕円 151"/>
        <xdr:cNvSpPr/>
      </xdr:nvSpPr>
      <xdr:spPr>
        <a:xfrm>
          <a:off x="1397000" y="109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89023</xdr:rowOff>
    </xdr:from>
    <xdr:ext cx="762000" cy="259045"/>
    <xdr:sp macro="" textlink="">
      <xdr:nvSpPr>
        <xdr:cNvPr id="153" name="テキスト ボックス 152"/>
        <xdr:cNvSpPr txBox="1"/>
      </xdr:nvSpPr>
      <xdr:spPr>
        <a:xfrm>
          <a:off x="1066800" y="1106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[280,149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155,564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類似団体と比較して人件費・物件費の決算額が低くなっている要因として、ごみ処理業務や消防業務を一部事務組合で行っていることがあげられる。</a:t>
          </a:r>
          <a:endParaRPr kumimoji="1" lang="en-US" altLang="ja-JP" sz="1300">
            <a:latin typeface="ＭＳ Ｐゴシック"/>
          </a:endParaRPr>
        </a:p>
        <a:p>
          <a:r>
            <a:rPr kumimoji="1" lang="ja-JP" altLang="en-US" sz="1300">
              <a:latin typeface="ＭＳ Ｐゴシック"/>
            </a:rPr>
            <a:t>　また、対前年度比では３５，０９０円増となっているが、これは物件費の内委託費が前年度より２１％増加していることが要因である。</a:t>
          </a:r>
          <a:endParaRPr kumimoji="1" lang="en-US" altLang="ja-JP" sz="1300">
            <a:latin typeface="ＭＳ Ｐゴシック"/>
          </a:endParaRPr>
        </a:p>
        <a:p>
          <a:r>
            <a:rPr kumimoji="1" lang="ja-JP" altLang="en-US" sz="1300">
              <a:latin typeface="ＭＳ Ｐゴシック"/>
            </a:rPr>
            <a:t>　今後は、定員管理による人件費の抑制や委託費をはじめとする物件費の抑制に努める。</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111916</xdr:rowOff>
    </xdr:from>
    <xdr:to>
      <xdr:col>7</xdr:col>
      <xdr:colOff>152400</xdr:colOff>
      <xdr:row>81</xdr:row>
      <xdr:rowOff>128849</xdr:rowOff>
    </xdr:to>
    <xdr:cxnSp macro="">
      <xdr:nvCxnSpPr>
        <xdr:cNvPr id="185" name="直線コネクタ 184"/>
        <xdr:cNvCxnSpPr/>
      </xdr:nvCxnSpPr>
      <xdr:spPr>
        <a:xfrm>
          <a:off x="4114800" y="13999366"/>
          <a:ext cx="838200" cy="1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113627</xdr:rowOff>
    </xdr:from>
    <xdr:ext cx="762000" cy="259045"/>
    <xdr:sp macro="" textlink="">
      <xdr:nvSpPr>
        <xdr:cNvPr id="186" name="人件費・物件費等の状況平均値テキスト"/>
        <xdr:cNvSpPr txBox="1"/>
      </xdr:nvSpPr>
      <xdr:spPr>
        <a:xfrm>
          <a:off x="5041900" y="1400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108226</xdr:rowOff>
    </xdr:from>
    <xdr:to>
      <xdr:col>6</xdr:col>
      <xdr:colOff>0</xdr:colOff>
      <xdr:row>81</xdr:row>
      <xdr:rowOff>111916</xdr:rowOff>
    </xdr:to>
    <xdr:cxnSp macro="">
      <xdr:nvCxnSpPr>
        <xdr:cNvPr id="188" name="直線コネクタ 187"/>
        <xdr:cNvCxnSpPr/>
      </xdr:nvCxnSpPr>
      <xdr:spPr>
        <a:xfrm>
          <a:off x="3225800" y="13995676"/>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40574</xdr:rowOff>
    </xdr:from>
    <xdr:ext cx="736600" cy="259045"/>
    <xdr:sp macro="" textlink="">
      <xdr:nvSpPr>
        <xdr:cNvPr id="190" name="テキスト ボックス 189"/>
        <xdr:cNvSpPr txBox="1"/>
      </xdr:nvSpPr>
      <xdr:spPr>
        <a:xfrm>
          <a:off x="3733800" y="1409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108226</xdr:rowOff>
    </xdr:from>
    <xdr:to>
      <xdr:col>4</xdr:col>
      <xdr:colOff>482600</xdr:colOff>
      <xdr:row>81</xdr:row>
      <xdr:rowOff>121641</xdr:rowOff>
    </xdr:to>
    <xdr:cxnSp macro="">
      <xdr:nvCxnSpPr>
        <xdr:cNvPr id="191" name="直線コネクタ 190"/>
        <xdr:cNvCxnSpPr/>
      </xdr:nvCxnSpPr>
      <xdr:spPr>
        <a:xfrm flipV="1">
          <a:off x="2336800" y="13995676"/>
          <a:ext cx="889000" cy="1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33555</xdr:rowOff>
    </xdr:from>
    <xdr:ext cx="762000" cy="259045"/>
    <xdr:sp macro="" textlink="">
      <xdr:nvSpPr>
        <xdr:cNvPr id="193" name="テキスト ボックス 192"/>
        <xdr:cNvSpPr txBox="1"/>
      </xdr:nvSpPr>
      <xdr:spPr>
        <a:xfrm>
          <a:off x="2844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106918</xdr:rowOff>
    </xdr:from>
    <xdr:to>
      <xdr:col>3</xdr:col>
      <xdr:colOff>279400</xdr:colOff>
      <xdr:row>81</xdr:row>
      <xdr:rowOff>121641</xdr:rowOff>
    </xdr:to>
    <xdr:cxnSp macro="">
      <xdr:nvCxnSpPr>
        <xdr:cNvPr id="194" name="直線コネクタ 193"/>
        <xdr:cNvCxnSpPr/>
      </xdr:nvCxnSpPr>
      <xdr:spPr>
        <a:xfrm>
          <a:off x="1447800" y="13994368"/>
          <a:ext cx="889000" cy="1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33776</xdr:rowOff>
    </xdr:from>
    <xdr:ext cx="762000" cy="259045"/>
    <xdr:sp macro="" textlink="">
      <xdr:nvSpPr>
        <xdr:cNvPr id="196" name="テキスト ボックス 195"/>
        <xdr:cNvSpPr txBox="1"/>
      </xdr:nvSpPr>
      <xdr:spPr>
        <a:xfrm>
          <a:off x="1955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44925</xdr:rowOff>
    </xdr:from>
    <xdr:ext cx="762000" cy="259045"/>
    <xdr:sp macro="" textlink="">
      <xdr:nvSpPr>
        <xdr:cNvPr id="198" name="テキスト ボックス 197"/>
        <xdr:cNvSpPr txBox="1"/>
      </xdr:nvSpPr>
      <xdr:spPr>
        <a:xfrm>
          <a:off x="1066800" y="141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78049</xdr:rowOff>
    </xdr:from>
    <xdr:to>
      <xdr:col>7</xdr:col>
      <xdr:colOff>203200</xdr:colOff>
      <xdr:row>82</xdr:row>
      <xdr:rowOff>8199</xdr:rowOff>
    </xdr:to>
    <xdr:sp macro="" textlink="">
      <xdr:nvSpPr>
        <xdr:cNvPr id="204" name="円/楕円 203"/>
        <xdr:cNvSpPr/>
      </xdr:nvSpPr>
      <xdr:spPr>
        <a:xfrm>
          <a:off x="4902200" y="1396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170776</xdr:rowOff>
    </xdr:from>
    <xdr:ext cx="762000" cy="259045"/>
    <xdr:sp macro="" textlink="">
      <xdr:nvSpPr>
        <xdr:cNvPr id="205" name="人件費・物件費等の状況該当値テキスト"/>
        <xdr:cNvSpPr txBox="1"/>
      </xdr:nvSpPr>
      <xdr:spPr>
        <a:xfrm>
          <a:off x="5041900" y="1388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280,149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61116</xdr:rowOff>
    </xdr:from>
    <xdr:to>
      <xdr:col>6</xdr:col>
      <xdr:colOff>50800</xdr:colOff>
      <xdr:row>81</xdr:row>
      <xdr:rowOff>162716</xdr:rowOff>
    </xdr:to>
    <xdr:sp macro="" textlink="">
      <xdr:nvSpPr>
        <xdr:cNvPr id="206" name="円/楕円 205"/>
        <xdr:cNvSpPr/>
      </xdr:nvSpPr>
      <xdr:spPr>
        <a:xfrm>
          <a:off x="4064000" y="1394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1443</xdr:rowOff>
    </xdr:from>
    <xdr:ext cx="736600" cy="259045"/>
    <xdr:sp macro="" textlink="">
      <xdr:nvSpPr>
        <xdr:cNvPr id="207" name="テキスト ボックス 206"/>
        <xdr:cNvSpPr txBox="1"/>
      </xdr:nvSpPr>
      <xdr:spPr>
        <a:xfrm>
          <a:off x="3733800" y="13717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245,059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57426</xdr:rowOff>
    </xdr:from>
    <xdr:to>
      <xdr:col>4</xdr:col>
      <xdr:colOff>533400</xdr:colOff>
      <xdr:row>81</xdr:row>
      <xdr:rowOff>159026</xdr:rowOff>
    </xdr:to>
    <xdr:sp macro="" textlink="">
      <xdr:nvSpPr>
        <xdr:cNvPr id="208" name="円/楕円 207"/>
        <xdr:cNvSpPr/>
      </xdr:nvSpPr>
      <xdr:spPr>
        <a:xfrm>
          <a:off x="3175000" y="1394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169203</xdr:rowOff>
    </xdr:from>
    <xdr:ext cx="762000" cy="259045"/>
    <xdr:sp macro="" textlink="">
      <xdr:nvSpPr>
        <xdr:cNvPr id="209" name="テキスト ボックス 208"/>
        <xdr:cNvSpPr txBox="1"/>
      </xdr:nvSpPr>
      <xdr:spPr>
        <a:xfrm>
          <a:off x="2844800" y="137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237,414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70841</xdr:rowOff>
    </xdr:from>
    <xdr:to>
      <xdr:col>3</xdr:col>
      <xdr:colOff>330200</xdr:colOff>
      <xdr:row>82</xdr:row>
      <xdr:rowOff>991</xdr:rowOff>
    </xdr:to>
    <xdr:sp macro="" textlink="">
      <xdr:nvSpPr>
        <xdr:cNvPr id="210" name="円/楕円 209"/>
        <xdr:cNvSpPr/>
      </xdr:nvSpPr>
      <xdr:spPr>
        <a:xfrm>
          <a:off x="2286000" y="1395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11168</xdr:rowOff>
    </xdr:from>
    <xdr:ext cx="762000" cy="259045"/>
    <xdr:sp macro="" textlink="">
      <xdr:nvSpPr>
        <xdr:cNvPr id="211" name="テキスト ボックス 210"/>
        <xdr:cNvSpPr txBox="1"/>
      </xdr:nvSpPr>
      <xdr:spPr>
        <a:xfrm>
          <a:off x="1955800" y="1372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265,212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56118</xdr:rowOff>
    </xdr:from>
    <xdr:to>
      <xdr:col>2</xdr:col>
      <xdr:colOff>127000</xdr:colOff>
      <xdr:row>81</xdr:row>
      <xdr:rowOff>157718</xdr:rowOff>
    </xdr:to>
    <xdr:sp macro="" textlink="">
      <xdr:nvSpPr>
        <xdr:cNvPr id="212" name="円/楕円 211"/>
        <xdr:cNvSpPr/>
      </xdr:nvSpPr>
      <xdr:spPr>
        <a:xfrm>
          <a:off x="1397000" y="1394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167895</xdr:rowOff>
    </xdr:from>
    <xdr:ext cx="762000" cy="259045"/>
    <xdr:sp macro="" textlink="">
      <xdr:nvSpPr>
        <xdr:cNvPr id="213" name="テキスト ボックス 212"/>
        <xdr:cNvSpPr txBox="1"/>
      </xdr:nvSpPr>
      <xdr:spPr>
        <a:xfrm>
          <a:off x="1066800" y="1371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234,702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く定員管理の適正化により人件費の抑制を図っているが、平成１４年度から継続していた給与カットが平成２５年度で終了したことにより、全国町村平均よりも若干高い水準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29" name="直線コネクタ 22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0" name="テキスト ボックス 22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1" name="直線コネクタ 23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2" name="テキスト ボックス 23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3" name="直線コネクタ 23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4" name="テキスト ボックス 23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5" name="直線コネクタ 23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6" name="テキスト ボックス 23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99822</xdr:rowOff>
    </xdr:from>
    <xdr:to>
      <xdr:col>24</xdr:col>
      <xdr:colOff>558800</xdr:colOff>
      <xdr:row>87</xdr:row>
      <xdr:rowOff>36322</xdr:rowOff>
    </xdr:to>
    <xdr:cxnSp macro="">
      <xdr:nvCxnSpPr>
        <xdr:cNvPr id="240" name="直線コネクタ 239"/>
        <xdr:cNvCxnSpPr/>
      </xdr:nvCxnSpPr>
      <xdr:spPr>
        <a:xfrm flipV="1">
          <a:off x="17018000" y="13987272"/>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8399</xdr:rowOff>
    </xdr:from>
    <xdr:ext cx="762000" cy="259045"/>
    <xdr:sp macro="" textlink="">
      <xdr:nvSpPr>
        <xdr:cNvPr id="241" name="給与水準   （国との比較）最小値テキスト"/>
        <xdr:cNvSpPr txBox="1"/>
      </xdr:nvSpPr>
      <xdr:spPr>
        <a:xfrm>
          <a:off x="17106900" y="1492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87</xdr:row>
      <xdr:rowOff>36322</xdr:rowOff>
    </xdr:from>
    <xdr:to>
      <xdr:col>24</xdr:col>
      <xdr:colOff>647700</xdr:colOff>
      <xdr:row>87</xdr:row>
      <xdr:rowOff>36322</xdr:rowOff>
    </xdr:to>
    <xdr:cxnSp macro="">
      <xdr:nvCxnSpPr>
        <xdr:cNvPr id="242" name="直線コネクタ 241"/>
        <xdr:cNvCxnSpPr/>
      </xdr:nvCxnSpPr>
      <xdr:spPr>
        <a:xfrm>
          <a:off x="16929100" y="149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14749</xdr:rowOff>
    </xdr:from>
    <xdr:ext cx="762000" cy="259045"/>
    <xdr:sp macro="" textlink="">
      <xdr:nvSpPr>
        <xdr:cNvPr id="243" name="給与水準   （国との比較）最大値テキスト"/>
        <xdr:cNvSpPr txBox="1"/>
      </xdr:nvSpPr>
      <xdr:spPr>
        <a:xfrm>
          <a:off x="17106900" y="137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81</xdr:row>
      <xdr:rowOff>99822</xdr:rowOff>
    </xdr:from>
    <xdr:to>
      <xdr:col>24</xdr:col>
      <xdr:colOff>647700</xdr:colOff>
      <xdr:row>81</xdr:row>
      <xdr:rowOff>99822</xdr:rowOff>
    </xdr:to>
    <xdr:cxnSp macro="">
      <xdr:nvCxnSpPr>
        <xdr:cNvPr id="244" name="直線コネクタ 243"/>
        <xdr:cNvCxnSpPr/>
      </xdr:nvCxnSpPr>
      <xdr:spPr>
        <a:xfrm>
          <a:off x="16929100" y="1398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94487</xdr:rowOff>
    </xdr:from>
    <xdr:to>
      <xdr:col>24</xdr:col>
      <xdr:colOff>558800</xdr:colOff>
      <xdr:row>86</xdr:row>
      <xdr:rowOff>9906</xdr:rowOff>
    </xdr:to>
    <xdr:cxnSp macro="">
      <xdr:nvCxnSpPr>
        <xdr:cNvPr id="245" name="直線コネクタ 244"/>
        <xdr:cNvCxnSpPr/>
      </xdr:nvCxnSpPr>
      <xdr:spPr>
        <a:xfrm flipV="1">
          <a:off x="16179800" y="14667737"/>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96538</xdr:rowOff>
    </xdr:from>
    <xdr:ext cx="762000" cy="259045"/>
    <xdr:sp macro="" textlink="">
      <xdr:nvSpPr>
        <xdr:cNvPr id="246" name="給与水準   （国との比較）平均値テキスト"/>
        <xdr:cNvSpPr txBox="1"/>
      </xdr:nvSpPr>
      <xdr:spPr>
        <a:xfrm>
          <a:off x="17106900" y="14326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47" name="フローチャート : 判断 246"/>
        <xdr:cNvSpPr/>
      </xdr:nvSpPr>
      <xdr:spPr>
        <a:xfrm>
          <a:off x="169672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9906</xdr:rowOff>
    </xdr:from>
    <xdr:to>
      <xdr:col>23</xdr:col>
      <xdr:colOff>406400</xdr:colOff>
      <xdr:row>88</xdr:row>
      <xdr:rowOff>48261</xdr:rowOff>
    </xdr:to>
    <xdr:cxnSp macro="">
      <xdr:nvCxnSpPr>
        <xdr:cNvPr id="248" name="直線コネクタ 247"/>
        <xdr:cNvCxnSpPr/>
      </xdr:nvCxnSpPr>
      <xdr:spPr>
        <a:xfrm flipV="1">
          <a:off x="15290800" y="14754606"/>
          <a:ext cx="889000" cy="38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49" name="フローチャート : 判断 248"/>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0" name="テキスト ボックス 249"/>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154687</xdr:rowOff>
    </xdr:from>
    <xdr:to>
      <xdr:col>22</xdr:col>
      <xdr:colOff>203200</xdr:colOff>
      <xdr:row>88</xdr:row>
      <xdr:rowOff>48261</xdr:rowOff>
    </xdr:to>
    <xdr:cxnSp macro="">
      <xdr:nvCxnSpPr>
        <xdr:cNvPr id="251" name="直線コネクタ 250"/>
        <xdr:cNvCxnSpPr/>
      </xdr:nvCxnSpPr>
      <xdr:spPr>
        <a:xfrm>
          <a:off x="14401800" y="14899387"/>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94235</xdr:rowOff>
    </xdr:from>
    <xdr:to>
      <xdr:col>22</xdr:col>
      <xdr:colOff>254000</xdr:colOff>
      <xdr:row>87</xdr:row>
      <xdr:rowOff>24385</xdr:rowOff>
    </xdr:to>
    <xdr:sp macro="" textlink="">
      <xdr:nvSpPr>
        <xdr:cNvPr id="252" name="フローチャート : 判断 251"/>
        <xdr:cNvSpPr/>
      </xdr:nvSpPr>
      <xdr:spPr>
        <a:xfrm>
          <a:off x="15240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34562</xdr:rowOff>
    </xdr:from>
    <xdr:ext cx="762000" cy="259045"/>
    <xdr:sp macro="" textlink="">
      <xdr:nvSpPr>
        <xdr:cNvPr id="253" name="テキスト ボックス 252"/>
        <xdr:cNvSpPr txBox="1"/>
      </xdr:nvSpPr>
      <xdr:spPr>
        <a:xfrm>
          <a:off x="14909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86</xdr:row>
      <xdr:rowOff>154687</xdr:rowOff>
    </xdr:to>
    <xdr:cxnSp macro="">
      <xdr:nvCxnSpPr>
        <xdr:cNvPr id="254" name="直線コネクタ 253"/>
        <xdr:cNvCxnSpPr/>
      </xdr:nvCxnSpPr>
      <xdr:spPr>
        <a:xfrm>
          <a:off x="13512800" y="14484350"/>
          <a:ext cx="889000" cy="4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84582</xdr:rowOff>
    </xdr:from>
    <xdr:to>
      <xdr:col>21</xdr:col>
      <xdr:colOff>50800</xdr:colOff>
      <xdr:row>87</xdr:row>
      <xdr:rowOff>14732</xdr:rowOff>
    </xdr:to>
    <xdr:sp macro="" textlink="">
      <xdr:nvSpPr>
        <xdr:cNvPr id="255" name="フローチャート : 判断 254"/>
        <xdr:cNvSpPr/>
      </xdr:nvSpPr>
      <xdr:spPr>
        <a:xfrm>
          <a:off x="14351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24909</xdr:rowOff>
    </xdr:from>
    <xdr:ext cx="762000" cy="259045"/>
    <xdr:sp macro="" textlink="">
      <xdr:nvSpPr>
        <xdr:cNvPr id="256" name="テキスト ボックス 255"/>
        <xdr:cNvSpPr txBox="1"/>
      </xdr:nvSpPr>
      <xdr:spPr>
        <a:xfrm>
          <a:off x="14020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2794</xdr:rowOff>
    </xdr:from>
    <xdr:to>
      <xdr:col>19</xdr:col>
      <xdr:colOff>533400</xdr:colOff>
      <xdr:row>84</xdr:row>
      <xdr:rowOff>104394</xdr:rowOff>
    </xdr:to>
    <xdr:sp macro="" textlink="">
      <xdr:nvSpPr>
        <xdr:cNvPr id="257" name="フローチャート : 判断 256"/>
        <xdr:cNvSpPr/>
      </xdr:nvSpPr>
      <xdr:spPr>
        <a:xfrm>
          <a:off x="13462000" y="1440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114571</xdr:rowOff>
    </xdr:from>
    <xdr:ext cx="762000" cy="259045"/>
    <xdr:sp macro="" textlink="">
      <xdr:nvSpPr>
        <xdr:cNvPr id="258" name="テキスト ボックス 257"/>
        <xdr:cNvSpPr txBox="1"/>
      </xdr:nvSpPr>
      <xdr:spPr>
        <a:xfrm>
          <a:off x="13131800" y="1417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64" name="円/楕円 263"/>
        <xdr:cNvSpPr/>
      </xdr:nvSpPr>
      <xdr:spPr>
        <a:xfrm>
          <a:off x="169672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15764</xdr:rowOff>
    </xdr:from>
    <xdr:ext cx="762000" cy="259045"/>
    <xdr:sp macro="" textlink="">
      <xdr:nvSpPr>
        <xdr:cNvPr id="265" name="給与水準   （国との比較）該当値テキスト"/>
        <xdr:cNvSpPr txBox="1"/>
      </xdr:nvSpPr>
      <xdr:spPr>
        <a:xfrm>
          <a:off x="17106900" y="1458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130556</xdr:rowOff>
    </xdr:from>
    <xdr:to>
      <xdr:col>23</xdr:col>
      <xdr:colOff>457200</xdr:colOff>
      <xdr:row>86</xdr:row>
      <xdr:rowOff>60706</xdr:rowOff>
    </xdr:to>
    <xdr:sp macro="" textlink="">
      <xdr:nvSpPr>
        <xdr:cNvPr id="266" name="円/楕円 265"/>
        <xdr:cNvSpPr/>
      </xdr:nvSpPr>
      <xdr:spPr>
        <a:xfrm>
          <a:off x="161290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45483</xdr:rowOff>
    </xdr:from>
    <xdr:ext cx="736600" cy="259045"/>
    <xdr:sp macro="" textlink="">
      <xdr:nvSpPr>
        <xdr:cNvPr id="267" name="テキスト ボックス 266"/>
        <xdr:cNvSpPr txBox="1"/>
      </xdr:nvSpPr>
      <xdr:spPr>
        <a:xfrm>
          <a:off x="15798800" y="1479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68" name="円/楕円 267"/>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83838</xdr:rowOff>
    </xdr:from>
    <xdr:ext cx="762000" cy="259045"/>
    <xdr:sp macro="" textlink="">
      <xdr:nvSpPr>
        <xdr:cNvPr id="269" name="テキスト ボックス 268"/>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103887</xdr:rowOff>
    </xdr:from>
    <xdr:to>
      <xdr:col>21</xdr:col>
      <xdr:colOff>50800</xdr:colOff>
      <xdr:row>87</xdr:row>
      <xdr:rowOff>34037</xdr:rowOff>
    </xdr:to>
    <xdr:sp macro="" textlink="">
      <xdr:nvSpPr>
        <xdr:cNvPr id="270" name="円/楕円 269"/>
        <xdr:cNvSpPr/>
      </xdr:nvSpPr>
      <xdr:spPr>
        <a:xfrm>
          <a:off x="143510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18814</xdr:rowOff>
    </xdr:from>
    <xdr:ext cx="762000" cy="259045"/>
    <xdr:sp macro="" textlink="">
      <xdr:nvSpPr>
        <xdr:cNvPr id="271" name="テキスト ボックス 270"/>
        <xdr:cNvSpPr txBox="1"/>
      </xdr:nvSpPr>
      <xdr:spPr>
        <a:xfrm>
          <a:off x="14020800" y="1493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72" name="円/楕円 271"/>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118127</xdr:rowOff>
    </xdr:from>
    <xdr:ext cx="762000" cy="259045"/>
    <xdr:sp macro="" textlink="">
      <xdr:nvSpPr>
        <xdr:cNvPr id="273" name="テキスト ボックス 272"/>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5" name="テキスト ボックス 27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6" name="テキスト ボックス 27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に対し職員数は２名減少したが、人口も１０７名減少したため、人口千人あたり職員数は０．１名の減となった町全体の職員数は１名の減であったが、一般会計から特別会計への職員異動が１名あったため、合計２名の減少となった。</a:t>
          </a:r>
          <a:endParaRPr kumimoji="1" lang="en-US" altLang="ja-JP" sz="1300">
            <a:latin typeface="ＭＳ Ｐゴシック"/>
          </a:endParaRPr>
        </a:p>
        <a:p>
          <a:r>
            <a:rPr kumimoji="1" lang="ja-JP" altLang="en-US" sz="1300">
              <a:latin typeface="ＭＳ Ｐゴシック"/>
            </a:rPr>
            <a:t>　今後も定員適正化計画に基づき、適正な職員数を維持する。</a:t>
          </a: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2" name="直線コネクタ 301"/>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3"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4" name="直線コネクタ 303"/>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5"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6" name="直線コネクタ 305"/>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81428</xdr:rowOff>
    </xdr:from>
    <xdr:to>
      <xdr:col>24</xdr:col>
      <xdr:colOff>558800</xdr:colOff>
      <xdr:row>59</xdr:row>
      <xdr:rowOff>82769</xdr:rowOff>
    </xdr:to>
    <xdr:cxnSp macro="">
      <xdr:nvCxnSpPr>
        <xdr:cNvPr id="307" name="直線コネクタ 306"/>
        <xdr:cNvCxnSpPr/>
      </xdr:nvCxnSpPr>
      <xdr:spPr>
        <a:xfrm flipV="1">
          <a:off x="16179800" y="10196978"/>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92254</xdr:rowOff>
    </xdr:from>
    <xdr:ext cx="762000" cy="259045"/>
    <xdr:sp macro="" textlink="">
      <xdr:nvSpPr>
        <xdr:cNvPr id="308" name="定員管理の状況平均値テキスト"/>
        <xdr:cNvSpPr txBox="1"/>
      </xdr:nvSpPr>
      <xdr:spPr>
        <a:xfrm>
          <a:off x="17106900" y="10207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9" name="フローチャート : 判断 308"/>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72581</xdr:rowOff>
    </xdr:from>
    <xdr:to>
      <xdr:col>23</xdr:col>
      <xdr:colOff>406400</xdr:colOff>
      <xdr:row>59</xdr:row>
      <xdr:rowOff>82769</xdr:rowOff>
    </xdr:to>
    <xdr:cxnSp macro="">
      <xdr:nvCxnSpPr>
        <xdr:cNvPr id="310" name="直線コネクタ 309"/>
        <xdr:cNvCxnSpPr/>
      </xdr:nvCxnSpPr>
      <xdr:spPr>
        <a:xfrm>
          <a:off x="15290800" y="10188131"/>
          <a:ext cx="8890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11" name="フローチャート : 判断 310"/>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26391</xdr:rowOff>
    </xdr:from>
    <xdr:ext cx="736600" cy="259045"/>
    <xdr:sp macro="" textlink="">
      <xdr:nvSpPr>
        <xdr:cNvPr id="312" name="テキスト ボックス 311"/>
        <xdr:cNvSpPr txBox="1"/>
      </xdr:nvSpPr>
      <xdr:spPr>
        <a:xfrm>
          <a:off x="15798800" y="1031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72447</xdr:rowOff>
    </xdr:from>
    <xdr:to>
      <xdr:col>22</xdr:col>
      <xdr:colOff>203200</xdr:colOff>
      <xdr:row>59</xdr:row>
      <xdr:rowOff>72581</xdr:rowOff>
    </xdr:to>
    <xdr:cxnSp macro="">
      <xdr:nvCxnSpPr>
        <xdr:cNvPr id="313" name="直線コネクタ 312"/>
        <xdr:cNvCxnSpPr/>
      </xdr:nvCxnSpPr>
      <xdr:spPr>
        <a:xfrm>
          <a:off x="14401800" y="10187997"/>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4" name="フローチャート : 判断 313"/>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29608</xdr:rowOff>
    </xdr:from>
    <xdr:ext cx="762000" cy="259045"/>
    <xdr:sp macro="" textlink="">
      <xdr:nvSpPr>
        <xdr:cNvPr id="315" name="テキスト ボックス 314"/>
        <xdr:cNvSpPr txBox="1"/>
      </xdr:nvSpPr>
      <xdr:spPr>
        <a:xfrm>
          <a:off x="14909800" y="103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64805</xdr:rowOff>
    </xdr:from>
    <xdr:to>
      <xdr:col>21</xdr:col>
      <xdr:colOff>0</xdr:colOff>
      <xdr:row>59</xdr:row>
      <xdr:rowOff>72447</xdr:rowOff>
    </xdr:to>
    <xdr:cxnSp macro="">
      <xdr:nvCxnSpPr>
        <xdr:cNvPr id="316" name="直線コネクタ 315"/>
        <xdr:cNvCxnSpPr/>
      </xdr:nvCxnSpPr>
      <xdr:spPr>
        <a:xfrm>
          <a:off x="13512800" y="10180355"/>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7" name="フローチャート : 判断 316"/>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26391</xdr:rowOff>
    </xdr:from>
    <xdr:ext cx="762000" cy="259045"/>
    <xdr:sp macro="" textlink="">
      <xdr:nvSpPr>
        <xdr:cNvPr id="318" name="テキスト ボックス 317"/>
        <xdr:cNvSpPr txBox="1"/>
      </xdr:nvSpPr>
      <xdr:spPr>
        <a:xfrm>
          <a:off x="14020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9" name="フローチャート : 判断 318"/>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58162</xdr:rowOff>
    </xdr:from>
    <xdr:ext cx="762000" cy="259045"/>
    <xdr:sp macro="" textlink="">
      <xdr:nvSpPr>
        <xdr:cNvPr id="320" name="テキスト ボックス 319"/>
        <xdr:cNvSpPr txBox="1"/>
      </xdr:nvSpPr>
      <xdr:spPr>
        <a:xfrm>
          <a:off x="13131800" y="1034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30628</xdr:rowOff>
    </xdr:from>
    <xdr:to>
      <xdr:col>24</xdr:col>
      <xdr:colOff>609600</xdr:colOff>
      <xdr:row>59</xdr:row>
      <xdr:rowOff>132228</xdr:rowOff>
    </xdr:to>
    <xdr:sp macro="" textlink="">
      <xdr:nvSpPr>
        <xdr:cNvPr id="326" name="円/楕円 325"/>
        <xdr:cNvSpPr/>
      </xdr:nvSpPr>
      <xdr:spPr>
        <a:xfrm>
          <a:off x="16967200" y="101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123355</xdr:rowOff>
    </xdr:from>
    <xdr:ext cx="762000" cy="259045"/>
    <xdr:sp macro="" textlink="">
      <xdr:nvSpPr>
        <xdr:cNvPr id="327" name="定員管理の状況該当値テキスト"/>
        <xdr:cNvSpPr txBox="1"/>
      </xdr:nvSpPr>
      <xdr:spPr>
        <a:xfrm>
          <a:off x="17106900" y="1006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31969</xdr:rowOff>
    </xdr:from>
    <xdr:to>
      <xdr:col>23</xdr:col>
      <xdr:colOff>457200</xdr:colOff>
      <xdr:row>59</xdr:row>
      <xdr:rowOff>133569</xdr:rowOff>
    </xdr:to>
    <xdr:sp macro="" textlink="">
      <xdr:nvSpPr>
        <xdr:cNvPr id="328" name="円/楕円 327"/>
        <xdr:cNvSpPr/>
      </xdr:nvSpPr>
      <xdr:spPr>
        <a:xfrm>
          <a:off x="16129000" y="1014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143746</xdr:rowOff>
    </xdr:from>
    <xdr:ext cx="736600" cy="259045"/>
    <xdr:sp macro="" textlink="">
      <xdr:nvSpPr>
        <xdr:cNvPr id="329" name="テキスト ボックス 328"/>
        <xdr:cNvSpPr txBox="1"/>
      </xdr:nvSpPr>
      <xdr:spPr>
        <a:xfrm>
          <a:off x="15798800" y="9916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21781</xdr:rowOff>
    </xdr:from>
    <xdr:to>
      <xdr:col>22</xdr:col>
      <xdr:colOff>254000</xdr:colOff>
      <xdr:row>59</xdr:row>
      <xdr:rowOff>123381</xdr:rowOff>
    </xdr:to>
    <xdr:sp macro="" textlink="">
      <xdr:nvSpPr>
        <xdr:cNvPr id="330" name="円/楕円 329"/>
        <xdr:cNvSpPr/>
      </xdr:nvSpPr>
      <xdr:spPr>
        <a:xfrm>
          <a:off x="15240000" y="101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133558</xdr:rowOff>
    </xdr:from>
    <xdr:ext cx="762000" cy="259045"/>
    <xdr:sp macro="" textlink="">
      <xdr:nvSpPr>
        <xdr:cNvPr id="331" name="テキスト ボックス 330"/>
        <xdr:cNvSpPr txBox="1"/>
      </xdr:nvSpPr>
      <xdr:spPr>
        <a:xfrm>
          <a:off x="14909800" y="990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21647</xdr:rowOff>
    </xdr:from>
    <xdr:to>
      <xdr:col>21</xdr:col>
      <xdr:colOff>50800</xdr:colOff>
      <xdr:row>59</xdr:row>
      <xdr:rowOff>123247</xdr:rowOff>
    </xdr:to>
    <xdr:sp macro="" textlink="">
      <xdr:nvSpPr>
        <xdr:cNvPr id="332" name="円/楕円 331"/>
        <xdr:cNvSpPr/>
      </xdr:nvSpPr>
      <xdr:spPr>
        <a:xfrm>
          <a:off x="14351000" y="101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133424</xdr:rowOff>
    </xdr:from>
    <xdr:ext cx="762000" cy="259045"/>
    <xdr:sp macro="" textlink="">
      <xdr:nvSpPr>
        <xdr:cNvPr id="333" name="テキスト ボックス 332"/>
        <xdr:cNvSpPr txBox="1"/>
      </xdr:nvSpPr>
      <xdr:spPr>
        <a:xfrm>
          <a:off x="14020800" y="990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14005</xdr:rowOff>
    </xdr:from>
    <xdr:to>
      <xdr:col>19</xdr:col>
      <xdr:colOff>533400</xdr:colOff>
      <xdr:row>59</xdr:row>
      <xdr:rowOff>115605</xdr:rowOff>
    </xdr:to>
    <xdr:sp macro="" textlink="">
      <xdr:nvSpPr>
        <xdr:cNvPr id="334" name="円/楕円 333"/>
        <xdr:cNvSpPr/>
      </xdr:nvSpPr>
      <xdr:spPr>
        <a:xfrm>
          <a:off x="13462000" y="101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125782</xdr:rowOff>
    </xdr:from>
    <xdr:ext cx="762000" cy="259045"/>
    <xdr:sp macro="" textlink="">
      <xdr:nvSpPr>
        <xdr:cNvPr id="335" name="テキスト ボックス 334"/>
        <xdr:cNvSpPr txBox="1"/>
      </xdr:nvSpPr>
      <xdr:spPr>
        <a:xfrm>
          <a:off x="13131800" y="989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7" name="テキスト ボックス 33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8" name="テキスト ボックス 33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3" name="正方形/長方形 34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4" name="正方形/長方形 34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平成２４年度から平成２６年度の３年平均）は警戒ラインの１８％を下回る１２．２％となり、前年度１５．２％から３．０ポイント改善した。これは、単年度比率の高かった平成２３年度数値（１８．７％）が今回の直近三カ年から除外されたことや、ごみ処理施設の償還終了等に伴う邑智郡総合事務組合負担金の減額（前年比△２，９２１万７千円）等によるものである。</a:t>
          </a:r>
          <a:endParaRPr kumimoji="1" lang="en-US" altLang="ja-JP" sz="1300">
            <a:latin typeface="ＭＳ Ｐゴシック"/>
          </a:endParaRPr>
        </a:p>
        <a:p>
          <a:r>
            <a:rPr kumimoji="1" lang="ja-JP" altLang="en-US" sz="1300">
              <a:latin typeface="ＭＳ Ｐゴシック"/>
            </a:rPr>
            <a:t>　今後も住民ニーズを的確に把握した事業の選択により、起債に大きく頼ることのない財政運営に努める。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2" name="直線コネクタ 35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3" name="テキスト ボックス 35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6" name="直線コネクタ 35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7" name="テキスト ボックス 35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8" name="直線コネクタ 35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60" name="直線コネクタ 359"/>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1"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2" name="直線コネクタ 361"/>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3"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4" name="直線コネクタ 363"/>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88265</xdr:rowOff>
    </xdr:from>
    <xdr:to>
      <xdr:col>24</xdr:col>
      <xdr:colOff>558800</xdr:colOff>
      <xdr:row>42</xdr:row>
      <xdr:rowOff>97790</xdr:rowOff>
    </xdr:to>
    <xdr:cxnSp macro="">
      <xdr:nvCxnSpPr>
        <xdr:cNvPr id="365" name="直線コネクタ 364"/>
        <xdr:cNvCxnSpPr/>
      </xdr:nvCxnSpPr>
      <xdr:spPr>
        <a:xfrm flipV="1">
          <a:off x="16179800" y="711771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6"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7" name="フローチャート : 判断 366"/>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43</xdr:row>
      <xdr:rowOff>125413</xdr:rowOff>
    </xdr:to>
    <xdr:cxnSp macro="">
      <xdr:nvCxnSpPr>
        <xdr:cNvPr id="368" name="直線コネクタ 367"/>
        <xdr:cNvCxnSpPr/>
      </xdr:nvCxnSpPr>
      <xdr:spPr>
        <a:xfrm flipV="1">
          <a:off x="15290800" y="7298690"/>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9" name="フローチャート : 判断 368"/>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70" name="テキスト ボックス 369"/>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113347</xdr:rowOff>
    </xdr:from>
    <xdr:to>
      <xdr:col>22</xdr:col>
      <xdr:colOff>203200</xdr:colOff>
      <xdr:row>43</xdr:row>
      <xdr:rowOff>125413</xdr:rowOff>
    </xdr:to>
    <xdr:cxnSp macro="">
      <xdr:nvCxnSpPr>
        <xdr:cNvPr id="371" name="直線コネクタ 370"/>
        <xdr:cNvCxnSpPr/>
      </xdr:nvCxnSpPr>
      <xdr:spPr>
        <a:xfrm>
          <a:off x="14401800" y="748569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2" name="フローチャート : 判断 371"/>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373" name="テキスト ボックス 372"/>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59055</xdr:rowOff>
    </xdr:from>
    <xdr:to>
      <xdr:col>21</xdr:col>
      <xdr:colOff>0</xdr:colOff>
      <xdr:row>43</xdr:row>
      <xdr:rowOff>113347</xdr:rowOff>
    </xdr:to>
    <xdr:cxnSp macro="">
      <xdr:nvCxnSpPr>
        <xdr:cNvPr id="374" name="直線コネクタ 373"/>
        <xdr:cNvCxnSpPr/>
      </xdr:nvCxnSpPr>
      <xdr:spPr>
        <a:xfrm>
          <a:off x="13512800" y="743140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5" name="フローチャート : 判断 374"/>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76" name="テキスト ボックス 375"/>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7" name="フローチャート : 判断 376"/>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78" name="テキスト ボックス 377"/>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9" name="テキスト ボックス 37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0" name="テキスト ボックス 37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1" name="テキスト ボックス 38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2" name="テキスト ボックス 38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3" name="テキスト ボックス 38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37465</xdr:rowOff>
    </xdr:from>
    <xdr:to>
      <xdr:col>24</xdr:col>
      <xdr:colOff>609600</xdr:colOff>
      <xdr:row>41</xdr:row>
      <xdr:rowOff>139065</xdr:rowOff>
    </xdr:to>
    <xdr:sp macro="" textlink="">
      <xdr:nvSpPr>
        <xdr:cNvPr id="384" name="円/楕円 383"/>
        <xdr:cNvSpPr/>
      </xdr:nvSpPr>
      <xdr:spPr>
        <a:xfrm>
          <a:off x="169672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9542</xdr:rowOff>
    </xdr:from>
    <xdr:ext cx="762000" cy="259045"/>
    <xdr:sp macro="" textlink="">
      <xdr:nvSpPr>
        <xdr:cNvPr id="385" name="公債費負担の状況該当値テキスト"/>
        <xdr:cNvSpPr txBox="1"/>
      </xdr:nvSpPr>
      <xdr:spPr>
        <a:xfrm>
          <a:off x="17106900" y="703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386" name="円/楕円 385"/>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387" name="テキスト ボックス 386"/>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74613</xdr:rowOff>
    </xdr:from>
    <xdr:to>
      <xdr:col>22</xdr:col>
      <xdr:colOff>254000</xdr:colOff>
      <xdr:row>44</xdr:row>
      <xdr:rowOff>4763</xdr:rowOff>
    </xdr:to>
    <xdr:sp macro="" textlink="">
      <xdr:nvSpPr>
        <xdr:cNvPr id="388" name="円/楕円 387"/>
        <xdr:cNvSpPr/>
      </xdr:nvSpPr>
      <xdr:spPr>
        <a:xfrm>
          <a:off x="15240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160990</xdr:rowOff>
    </xdr:from>
    <xdr:ext cx="762000" cy="259045"/>
    <xdr:sp macro="" textlink="">
      <xdr:nvSpPr>
        <xdr:cNvPr id="389" name="テキスト ボックス 388"/>
        <xdr:cNvSpPr txBox="1"/>
      </xdr:nvSpPr>
      <xdr:spPr>
        <a:xfrm>
          <a:off x="14909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62547</xdr:rowOff>
    </xdr:from>
    <xdr:to>
      <xdr:col>21</xdr:col>
      <xdr:colOff>50800</xdr:colOff>
      <xdr:row>43</xdr:row>
      <xdr:rowOff>164147</xdr:rowOff>
    </xdr:to>
    <xdr:sp macro="" textlink="">
      <xdr:nvSpPr>
        <xdr:cNvPr id="390" name="円/楕円 389"/>
        <xdr:cNvSpPr/>
      </xdr:nvSpPr>
      <xdr:spPr>
        <a:xfrm>
          <a:off x="14351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148924</xdr:rowOff>
    </xdr:from>
    <xdr:ext cx="762000" cy="259045"/>
    <xdr:sp macro="" textlink="">
      <xdr:nvSpPr>
        <xdr:cNvPr id="391" name="テキスト ボックス 390"/>
        <xdr:cNvSpPr txBox="1"/>
      </xdr:nvSpPr>
      <xdr:spPr>
        <a:xfrm>
          <a:off x="14020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8255</xdr:rowOff>
    </xdr:from>
    <xdr:to>
      <xdr:col>19</xdr:col>
      <xdr:colOff>533400</xdr:colOff>
      <xdr:row>43</xdr:row>
      <xdr:rowOff>109855</xdr:rowOff>
    </xdr:to>
    <xdr:sp macro="" textlink="">
      <xdr:nvSpPr>
        <xdr:cNvPr id="392" name="円/楕円 391"/>
        <xdr:cNvSpPr/>
      </xdr:nvSpPr>
      <xdr:spPr>
        <a:xfrm>
          <a:off x="13462000" y="73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94632</xdr:rowOff>
    </xdr:from>
    <xdr:ext cx="762000" cy="259045"/>
    <xdr:sp macro="" textlink="">
      <xdr:nvSpPr>
        <xdr:cNvPr id="393" name="テキスト ボックス 392"/>
        <xdr:cNvSpPr txBox="1"/>
      </xdr:nvSpPr>
      <xdr:spPr>
        <a:xfrm>
          <a:off x="13131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4" name="正方形/長方形 39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5" name="テキスト ボックス 39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6" name="テキスト ボックス 39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7" name="正方形/長方形 39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8" name="正方形/長方形 39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9" name="正方形/長方形 39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0" name="正方形/長方形 39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1" name="正方形/長方形 40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2" name="正方形/長方形 40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の将来負担比率は２．５％と前年度より３２．４ポイント改善したが、平成２６年度における将来負担比率はさらに減少しマイナスとなった。これは、実質公債費比率と同様にこれまでの財政健全化計画の取組成果が表れているといえる。</a:t>
          </a:r>
          <a:endParaRPr kumimoji="1" lang="en-US" altLang="ja-JP" sz="1300">
            <a:latin typeface="ＭＳ Ｐゴシック"/>
          </a:endParaRPr>
        </a:p>
        <a:p>
          <a:r>
            <a:rPr kumimoji="1" lang="ja-JP" altLang="en-US" sz="1300">
              <a:latin typeface="ＭＳ Ｐゴシック"/>
            </a:rPr>
            <a:t>　また、邑智郡総合事務組合で取り組んでいる広域ごみ処理等負担金の残高が着実に減少していることも大きな要因となっている。今後も実施事業の適正化を図り、財政の健全化に努める。</a:t>
          </a:r>
        </a:p>
      </xdr:txBody>
    </xdr:sp>
    <xdr:clientData/>
  </xdr:twoCellAnchor>
  <xdr:oneCellAnchor>
    <xdr:from>
      <xdr:col>18</xdr:col>
      <xdr:colOff>444500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0" name="直線コネクタ 40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1" name="テキスト ボックス 41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2" name="直線コネクタ 41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3" name="テキスト ボックス 41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6" name="直線コネクタ 41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7" name="テキスト ボックス 41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8" name="直線コネクタ 41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9" name="テキスト ボックス 41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2" name="直線コネクタ 421"/>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3"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4" name="直線コネクタ 423"/>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6" name="直線コネクタ 42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161925</xdr:rowOff>
    </xdr:from>
    <xdr:to>
      <xdr:col>23</xdr:col>
      <xdr:colOff>406400</xdr:colOff>
      <xdr:row>15</xdr:row>
      <xdr:rowOff>79629</xdr:rowOff>
    </xdr:to>
    <xdr:cxnSp macro="">
      <xdr:nvCxnSpPr>
        <xdr:cNvPr id="427" name="直線コネクタ 426"/>
        <xdr:cNvCxnSpPr/>
      </xdr:nvCxnSpPr>
      <xdr:spPr>
        <a:xfrm flipV="1">
          <a:off x="15290800" y="2390775"/>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9" name="フローチャート : 判断 42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79629</xdr:rowOff>
    </xdr:from>
    <xdr:to>
      <xdr:col>22</xdr:col>
      <xdr:colOff>203200</xdr:colOff>
      <xdr:row>16</xdr:row>
      <xdr:rowOff>34459</xdr:rowOff>
    </xdr:to>
    <xdr:cxnSp macro="">
      <xdr:nvCxnSpPr>
        <xdr:cNvPr id="430" name="直線コネクタ 429"/>
        <xdr:cNvCxnSpPr/>
      </xdr:nvCxnSpPr>
      <xdr:spPr>
        <a:xfrm flipV="1">
          <a:off x="14401800" y="2651379"/>
          <a:ext cx="8890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1" name="フローチャート : 判断 43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2" name="テキスト ボックス 43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34459</xdr:rowOff>
    </xdr:from>
    <xdr:to>
      <xdr:col>21</xdr:col>
      <xdr:colOff>0</xdr:colOff>
      <xdr:row>16</xdr:row>
      <xdr:rowOff>131784</xdr:rowOff>
    </xdr:to>
    <xdr:cxnSp macro="">
      <xdr:nvCxnSpPr>
        <xdr:cNvPr id="433" name="直線コネクタ 432"/>
        <xdr:cNvCxnSpPr/>
      </xdr:nvCxnSpPr>
      <xdr:spPr>
        <a:xfrm flipV="1">
          <a:off x="13512800" y="2777659"/>
          <a:ext cx="889000" cy="9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34" name="フローチャート : 判断 43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5" name="テキスト ボックス 43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6" name="フローチャート : 判断 43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7" name="テキスト ボックス 43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8" name="フローチャート : 判断 43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9" name="テキスト ボックス 43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0" name="テキスト ボックス 43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1" name="テキスト ボックス 44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2" name="テキスト ボックス 44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3" name="テキスト ボックス 44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4" name="テキスト ボックス 44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13</xdr:row>
      <xdr:rowOff>111125</xdr:rowOff>
    </xdr:from>
    <xdr:to>
      <xdr:col>23</xdr:col>
      <xdr:colOff>457200</xdr:colOff>
      <xdr:row>14</xdr:row>
      <xdr:rowOff>41275</xdr:rowOff>
    </xdr:to>
    <xdr:sp macro="" textlink="">
      <xdr:nvSpPr>
        <xdr:cNvPr id="445" name="円/楕円 444"/>
        <xdr:cNvSpPr/>
      </xdr:nvSpPr>
      <xdr:spPr>
        <a:xfrm>
          <a:off x="16129000" y="23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26052</xdr:rowOff>
    </xdr:from>
    <xdr:ext cx="736600" cy="259045"/>
    <xdr:sp macro="" textlink="">
      <xdr:nvSpPr>
        <xdr:cNvPr id="446" name="テキスト ボックス 445"/>
        <xdr:cNvSpPr txBox="1"/>
      </xdr:nvSpPr>
      <xdr:spPr>
        <a:xfrm>
          <a:off x="15798800" y="2426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28829</xdr:rowOff>
    </xdr:from>
    <xdr:to>
      <xdr:col>22</xdr:col>
      <xdr:colOff>254000</xdr:colOff>
      <xdr:row>15</xdr:row>
      <xdr:rowOff>130429</xdr:rowOff>
    </xdr:to>
    <xdr:sp macro="" textlink="">
      <xdr:nvSpPr>
        <xdr:cNvPr id="447" name="円/楕円 446"/>
        <xdr:cNvSpPr/>
      </xdr:nvSpPr>
      <xdr:spPr>
        <a:xfrm>
          <a:off x="15240000" y="26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115206</xdr:rowOff>
    </xdr:from>
    <xdr:ext cx="762000" cy="259045"/>
    <xdr:sp macro="" textlink="">
      <xdr:nvSpPr>
        <xdr:cNvPr id="448" name="テキスト ボックス 447"/>
        <xdr:cNvSpPr txBox="1"/>
      </xdr:nvSpPr>
      <xdr:spPr>
        <a:xfrm>
          <a:off x="14909800" y="26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155109</xdr:rowOff>
    </xdr:from>
    <xdr:to>
      <xdr:col>21</xdr:col>
      <xdr:colOff>50800</xdr:colOff>
      <xdr:row>16</xdr:row>
      <xdr:rowOff>85259</xdr:rowOff>
    </xdr:to>
    <xdr:sp macro="" textlink="">
      <xdr:nvSpPr>
        <xdr:cNvPr id="449" name="円/楕円 448"/>
        <xdr:cNvSpPr/>
      </xdr:nvSpPr>
      <xdr:spPr>
        <a:xfrm>
          <a:off x="14351000" y="27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70036</xdr:rowOff>
    </xdr:from>
    <xdr:ext cx="762000" cy="259045"/>
    <xdr:sp macro="" textlink="">
      <xdr:nvSpPr>
        <xdr:cNvPr id="450" name="テキスト ボックス 449"/>
        <xdr:cNvSpPr txBox="1"/>
      </xdr:nvSpPr>
      <xdr:spPr>
        <a:xfrm>
          <a:off x="14020800" y="281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1" name="円/楕円 450"/>
        <xdr:cNvSpPr/>
      </xdr:nvSpPr>
      <xdr:spPr>
        <a:xfrm>
          <a:off x="13462000" y="282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52" name="テキスト ボックス 451"/>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島根県川本町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3,508
3,492
106.43
4,040,778
3,947,601
80,707
2,177,907
3,262,803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類似団体と比較して、人件費の経常収支比率が低くなっている要因として、ごみ処理業務や消防業務を一部事務組合で行っていることがあげられる。</a:t>
          </a:r>
          <a:endParaRPr kumimoji="1" lang="en-US" altLang="ja-JP" sz="1300">
            <a:latin typeface="ＭＳ Ｐゴシック"/>
          </a:endParaRPr>
        </a:p>
        <a:p>
          <a:r>
            <a:rPr kumimoji="1" lang="ja-JP" altLang="en-US" sz="1300">
              <a:latin typeface="ＭＳ Ｐゴシック"/>
            </a:rPr>
            <a:t>　平成２６年度は、集落支援員や地域おこし協力隊の積極的な雇用により報酬が増加したことから、前年比２．５ポイントの増となった。</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85090</xdr:rowOff>
    </xdr:from>
    <xdr:to>
      <xdr:col>7</xdr:col>
      <xdr:colOff>15875</xdr:colOff>
      <xdr:row>36</xdr:row>
      <xdr:rowOff>8890</xdr:rowOff>
    </xdr:to>
    <xdr:cxnSp macro="">
      <xdr:nvCxnSpPr>
        <xdr:cNvPr id="64" name="直線コネクタ 63"/>
        <xdr:cNvCxnSpPr/>
      </xdr:nvCxnSpPr>
      <xdr:spPr>
        <a:xfrm>
          <a:off x="3987800" y="608584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166387</xdr:rowOff>
    </xdr:from>
    <xdr:ext cx="762000" cy="259045"/>
    <xdr:sp macro="" textlink="">
      <xdr:nvSpPr>
        <xdr:cNvPr id="65"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73660</xdr:rowOff>
    </xdr:from>
    <xdr:to>
      <xdr:col>5</xdr:col>
      <xdr:colOff>549275</xdr:colOff>
      <xdr:row>35</xdr:row>
      <xdr:rowOff>85090</xdr:rowOff>
    </xdr:to>
    <xdr:cxnSp macro="">
      <xdr:nvCxnSpPr>
        <xdr:cNvPr id="67" name="直線コネクタ 66"/>
        <xdr:cNvCxnSpPr/>
      </xdr:nvCxnSpPr>
      <xdr:spPr>
        <a:xfrm>
          <a:off x="3098800" y="6074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59707</xdr:rowOff>
    </xdr:from>
    <xdr:ext cx="736600" cy="259045"/>
    <xdr:sp macro="" textlink="">
      <xdr:nvSpPr>
        <xdr:cNvPr id="69" name="テキスト ボックス 68"/>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73660</xdr:rowOff>
    </xdr:to>
    <xdr:cxnSp macro="">
      <xdr:nvCxnSpPr>
        <xdr:cNvPr id="70" name="直線コネクタ 69"/>
        <xdr:cNvCxnSpPr/>
      </xdr:nvCxnSpPr>
      <xdr:spPr>
        <a:xfrm>
          <a:off x="2209800" y="60477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74947</xdr:rowOff>
    </xdr:from>
    <xdr:ext cx="762000" cy="259045"/>
    <xdr:sp macro="" textlink="">
      <xdr:nvSpPr>
        <xdr:cNvPr id="72" name="テキスト ボックス 71"/>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161290</xdr:rowOff>
    </xdr:from>
    <xdr:to>
      <xdr:col>3</xdr:col>
      <xdr:colOff>142875</xdr:colOff>
      <xdr:row>35</xdr:row>
      <xdr:rowOff>46990</xdr:rowOff>
    </xdr:to>
    <xdr:cxnSp macro="">
      <xdr:nvCxnSpPr>
        <xdr:cNvPr id="73" name="直線コネクタ 72"/>
        <xdr:cNvCxnSpPr/>
      </xdr:nvCxnSpPr>
      <xdr:spPr>
        <a:xfrm>
          <a:off x="1320800" y="59905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5" name="テキスト ボックス 74"/>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71137</xdr:rowOff>
    </xdr:from>
    <xdr:ext cx="762000" cy="259045"/>
    <xdr:sp macro="" textlink="">
      <xdr:nvSpPr>
        <xdr:cNvPr id="77" name="テキスト ボックス 76"/>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129540</xdr:rowOff>
    </xdr:from>
    <xdr:to>
      <xdr:col>7</xdr:col>
      <xdr:colOff>66675</xdr:colOff>
      <xdr:row>36</xdr:row>
      <xdr:rowOff>59690</xdr:rowOff>
    </xdr:to>
    <xdr:sp macro="" textlink="">
      <xdr:nvSpPr>
        <xdr:cNvPr id="83" name="円/楕円 82"/>
        <xdr:cNvSpPr/>
      </xdr:nvSpPr>
      <xdr:spPr>
        <a:xfrm>
          <a:off x="47752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146067</xdr:rowOff>
    </xdr:from>
    <xdr:ext cx="762000" cy="259045"/>
    <xdr:sp macro="" textlink="">
      <xdr:nvSpPr>
        <xdr:cNvPr id="84" name="人件費該当値テキスト"/>
        <xdr:cNvSpPr txBox="1"/>
      </xdr:nvSpPr>
      <xdr:spPr>
        <a:xfrm>
          <a:off x="49149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34290</xdr:rowOff>
    </xdr:from>
    <xdr:to>
      <xdr:col>5</xdr:col>
      <xdr:colOff>600075</xdr:colOff>
      <xdr:row>35</xdr:row>
      <xdr:rowOff>135890</xdr:rowOff>
    </xdr:to>
    <xdr:sp macro="" textlink="">
      <xdr:nvSpPr>
        <xdr:cNvPr id="85" name="円/楕円 84"/>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146067</xdr:rowOff>
    </xdr:from>
    <xdr:ext cx="736600" cy="259045"/>
    <xdr:sp macro="" textlink="">
      <xdr:nvSpPr>
        <xdr:cNvPr id="86" name="テキスト ボックス 85"/>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22860</xdr:rowOff>
    </xdr:from>
    <xdr:to>
      <xdr:col>4</xdr:col>
      <xdr:colOff>396875</xdr:colOff>
      <xdr:row>35</xdr:row>
      <xdr:rowOff>124460</xdr:rowOff>
    </xdr:to>
    <xdr:sp macro="" textlink="">
      <xdr:nvSpPr>
        <xdr:cNvPr id="87" name="円/楕円 86"/>
        <xdr:cNvSpPr/>
      </xdr:nvSpPr>
      <xdr:spPr>
        <a:xfrm>
          <a:off x="3048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134637</xdr:rowOff>
    </xdr:from>
    <xdr:ext cx="762000" cy="259045"/>
    <xdr:sp macro="" textlink="">
      <xdr:nvSpPr>
        <xdr:cNvPr id="88" name="テキスト ボックス 87"/>
        <xdr:cNvSpPr txBox="1"/>
      </xdr:nvSpPr>
      <xdr:spPr>
        <a:xfrm>
          <a:off x="27178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89" name="円/楕円 88"/>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107967</xdr:rowOff>
    </xdr:from>
    <xdr:ext cx="762000" cy="259045"/>
    <xdr:sp macro="" textlink="">
      <xdr:nvSpPr>
        <xdr:cNvPr id="90" name="テキスト ボックス 89"/>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110490</xdr:rowOff>
    </xdr:from>
    <xdr:to>
      <xdr:col>1</xdr:col>
      <xdr:colOff>676275</xdr:colOff>
      <xdr:row>35</xdr:row>
      <xdr:rowOff>40640</xdr:rowOff>
    </xdr:to>
    <xdr:sp macro="" textlink="">
      <xdr:nvSpPr>
        <xdr:cNvPr id="91" name="円/楕円 90"/>
        <xdr:cNvSpPr/>
      </xdr:nvSpPr>
      <xdr:spPr>
        <a:xfrm>
          <a:off x="1270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50817</xdr:rowOff>
    </xdr:from>
    <xdr:ext cx="762000" cy="259045"/>
    <xdr:sp macro="" textlink="">
      <xdr:nvSpPr>
        <xdr:cNvPr id="92" name="テキスト ボックス 91"/>
        <xdr:cNvSpPr txBox="1"/>
      </xdr:nvSpPr>
      <xdr:spPr>
        <a:xfrm>
          <a:off x="939800" y="570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健全化の取り組みにより経費の抑制に努めているため、類似団体平均を下回っているが、業務量の増加に伴う業務委託料の増加等により、対前年度比１．８ポイント増加している。今後も更なるコスト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129286</xdr:rowOff>
    </xdr:from>
    <xdr:to>
      <xdr:col>24</xdr:col>
      <xdr:colOff>31750</xdr:colOff>
      <xdr:row>16</xdr:row>
      <xdr:rowOff>40132</xdr:rowOff>
    </xdr:to>
    <xdr:cxnSp macro="">
      <xdr:nvCxnSpPr>
        <xdr:cNvPr id="122" name="直線コネクタ 121"/>
        <xdr:cNvCxnSpPr/>
      </xdr:nvCxnSpPr>
      <xdr:spPr>
        <a:xfrm>
          <a:off x="15671800" y="270103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107713</xdr:rowOff>
    </xdr:from>
    <xdr:ext cx="762000" cy="259045"/>
    <xdr:sp macro="" textlink="">
      <xdr:nvSpPr>
        <xdr:cNvPr id="123"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15</xdr:row>
      <xdr:rowOff>129286</xdr:rowOff>
    </xdr:to>
    <xdr:cxnSp macro="">
      <xdr:nvCxnSpPr>
        <xdr:cNvPr id="125" name="直線コネクタ 124"/>
        <xdr:cNvCxnSpPr/>
      </xdr:nvCxnSpPr>
      <xdr:spPr>
        <a:xfrm>
          <a:off x="14782800" y="2687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27" name="テキスト ボックス 126"/>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51562</xdr:rowOff>
    </xdr:from>
    <xdr:to>
      <xdr:col>21</xdr:col>
      <xdr:colOff>361950</xdr:colOff>
      <xdr:row>15</xdr:row>
      <xdr:rowOff>115570</xdr:rowOff>
    </xdr:to>
    <xdr:cxnSp macro="">
      <xdr:nvCxnSpPr>
        <xdr:cNvPr id="128" name="直線コネクタ 127"/>
        <xdr:cNvCxnSpPr/>
      </xdr:nvCxnSpPr>
      <xdr:spPr>
        <a:xfrm>
          <a:off x="13893800" y="26233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163576</xdr:rowOff>
    </xdr:from>
    <xdr:to>
      <xdr:col>20</xdr:col>
      <xdr:colOff>158750</xdr:colOff>
      <xdr:row>15</xdr:row>
      <xdr:rowOff>51562</xdr:rowOff>
    </xdr:to>
    <xdr:cxnSp macro="">
      <xdr:nvCxnSpPr>
        <xdr:cNvPr id="131" name="直線コネクタ 130"/>
        <xdr:cNvCxnSpPr/>
      </xdr:nvCxnSpPr>
      <xdr:spPr>
        <a:xfrm>
          <a:off x="13004800" y="25638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121429</xdr:rowOff>
    </xdr:from>
    <xdr:ext cx="762000" cy="259045"/>
    <xdr:sp macro="" textlink="">
      <xdr:nvSpPr>
        <xdr:cNvPr id="135" name="テキスト ボックス 134"/>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160782</xdr:rowOff>
    </xdr:from>
    <xdr:to>
      <xdr:col>24</xdr:col>
      <xdr:colOff>82550</xdr:colOff>
      <xdr:row>16</xdr:row>
      <xdr:rowOff>90932</xdr:rowOff>
    </xdr:to>
    <xdr:sp macro="" textlink="">
      <xdr:nvSpPr>
        <xdr:cNvPr id="141" name="円/楕円 140"/>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5859</xdr:rowOff>
    </xdr:from>
    <xdr:ext cx="762000" cy="259045"/>
    <xdr:sp macro="" textlink="">
      <xdr:nvSpPr>
        <xdr:cNvPr id="142" name="物件費該当値テキスト"/>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78486</xdr:rowOff>
    </xdr:from>
    <xdr:to>
      <xdr:col>22</xdr:col>
      <xdr:colOff>615950</xdr:colOff>
      <xdr:row>16</xdr:row>
      <xdr:rowOff>8636</xdr:rowOff>
    </xdr:to>
    <xdr:sp macro="" textlink="">
      <xdr:nvSpPr>
        <xdr:cNvPr id="143" name="円/楕円 142"/>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18813</xdr:rowOff>
    </xdr:from>
    <xdr:ext cx="736600" cy="259045"/>
    <xdr:sp macro="" textlink="">
      <xdr:nvSpPr>
        <xdr:cNvPr id="144" name="テキスト ボックス 143"/>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5" name="円/楕円 144"/>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46" name="テキスト ボックス 145"/>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762</xdr:rowOff>
    </xdr:from>
    <xdr:to>
      <xdr:col>20</xdr:col>
      <xdr:colOff>209550</xdr:colOff>
      <xdr:row>15</xdr:row>
      <xdr:rowOff>102362</xdr:rowOff>
    </xdr:to>
    <xdr:sp macro="" textlink="">
      <xdr:nvSpPr>
        <xdr:cNvPr id="147" name="円/楕円 146"/>
        <xdr:cNvSpPr/>
      </xdr:nvSpPr>
      <xdr:spPr>
        <a:xfrm>
          <a:off x="138430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112539</xdr:rowOff>
    </xdr:from>
    <xdr:ext cx="762000" cy="259045"/>
    <xdr:sp macro="" textlink="">
      <xdr:nvSpPr>
        <xdr:cNvPr id="148" name="テキスト ボックス 147"/>
        <xdr:cNvSpPr txBox="1"/>
      </xdr:nvSpPr>
      <xdr:spPr>
        <a:xfrm>
          <a:off x="13512800" y="234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112776</xdr:rowOff>
    </xdr:from>
    <xdr:to>
      <xdr:col>19</xdr:col>
      <xdr:colOff>6350</xdr:colOff>
      <xdr:row>15</xdr:row>
      <xdr:rowOff>42926</xdr:rowOff>
    </xdr:to>
    <xdr:sp macro="" textlink="">
      <xdr:nvSpPr>
        <xdr:cNvPr id="149" name="円/楕円 148"/>
        <xdr:cNvSpPr/>
      </xdr:nvSpPr>
      <xdr:spPr>
        <a:xfrm>
          <a:off x="12954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53103</xdr:rowOff>
    </xdr:from>
    <xdr:ext cx="762000" cy="259045"/>
    <xdr:sp macro="" textlink="">
      <xdr:nvSpPr>
        <xdr:cNvPr id="150" name="テキスト ボックス 149"/>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平成２６年度は障害者福祉サービス費の大幅な増加や新たに制度開始となった臨時福祉給付金や子育て世帯給付金の影響により、０．７％増加となった。</a:t>
          </a:r>
          <a:endParaRPr kumimoji="1" lang="en-US" altLang="ja-JP" sz="1300">
            <a:latin typeface="ＭＳ Ｐゴシック"/>
          </a:endParaRPr>
        </a:p>
        <a:p>
          <a:r>
            <a:rPr kumimoji="1" lang="ja-JP" altLang="en-US" sz="1300">
              <a:latin typeface="ＭＳ Ｐゴシック"/>
            </a:rPr>
            <a:t>　今後も保育利用者の増加や障がい児通所サービスの新設等により数値が増加することが予想されるが、類似団体内で最も高い数値となっているため、町単独事業等の見直しを図る必要がある。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127000</xdr:rowOff>
    </xdr:from>
    <xdr:to>
      <xdr:col>7</xdr:col>
      <xdr:colOff>15875</xdr:colOff>
      <xdr:row>61</xdr:row>
      <xdr:rowOff>88900</xdr:rowOff>
    </xdr:to>
    <xdr:cxnSp macro="">
      <xdr:nvCxnSpPr>
        <xdr:cNvPr id="182" name="直線コネクタ 181"/>
        <xdr:cNvCxnSpPr/>
      </xdr:nvCxnSpPr>
      <xdr:spPr>
        <a:xfrm>
          <a:off x="3987800" y="104140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31750</xdr:rowOff>
    </xdr:from>
    <xdr:to>
      <xdr:col>5</xdr:col>
      <xdr:colOff>549275</xdr:colOff>
      <xdr:row>60</xdr:row>
      <xdr:rowOff>127000</xdr:rowOff>
    </xdr:to>
    <xdr:cxnSp macro="">
      <xdr:nvCxnSpPr>
        <xdr:cNvPr id="185" name="直線コネクタ 184"/>
        <xdr:cNvCxnSpPr/>
      </xdr:nvCxnSpPr>
      <xdr:spPr>
        <a:xfrm>
          <a:off x="3098800" y="10318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87" name="テキスト ボックス 18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50800</xdr:rowOff>
    </xdr:from>
    <xdr:to>
      <xdr:col>4</xdr:col>
      <xdr:colOff>346075</xdr:colOff>
      <xdr:row>60</xdr:row>
      <xdr:rowOff>31750</xdr:rowOff>
    </xdr:to>
    <xdr:cxnSp macro="">
      <xdr:nvCxnSpPr>
        <xdr:cNvPr id="188" name="直線コネクタ 187"/>
        <xdr:cNvCxnSpPr/>
      </xdr:nvCxnSpPr>
      <xdr:spPr>
        <a:xfrm>
          <a:off x="2209800" y="10166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0" name="テキスト ボックス 189"/>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50800</xdr:rowOff>
    </xdr:from>
    <xdr:to>
      <xdr:col>3</xdr:col>
      <xdr:colOff>142875</xdr:colOff>
      <xdr:row>59</xdr:row>
      <xdr:rowOff>107950</xdr:rowOff>
    </xdr:to>
    <xdr:cxnSp macro="">
      <xdr:nvCxnSpPr>
        <xdr:cNvPr id="191" name="直線コネクタ 190"/>
        <xdr:cNvCxnSpPr/>
      </xdr:nvCxnSpPr>
      <xdr:spPr>
        <a:xfrm flipV="1">
          <a:off x="1320800" y="10166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3" name="テキスト ボックス 19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5" name="テキスト ボックス 19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61</xdr:row>
      <xdr:rowOff>38100</xdr:rowOff>
    </xdr:from>
    <xdr:to>
      <xdr:col>7</xdr:col>
      <xdr:colOff>66675</xdr:colOff>
      <xdr:row>61</xdr:row>
      <xdr:rowOff>139700</xdr:rowOff>
    </xdr:to>
    <xdr:sp macro="" textlink="">
      <xdr:nvSpPr>
        <xdr:cNvPr id="201" name="円/楕円 200"/>
        <xdr:cNvSpPr/>
      </xdr:nvSpPr>
      <xdr:spPr>
        <a:xfrm>
          <a:off x="47752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118127</xdr:rowOff>
    </xdr:from>
    <xdr:ext cx="762000" cy="259045"/>
    <xdr:sp macro="" textlink="">
      <xdr:nvSpPr>
        <xdr:cNvPr id="202" name="扶助費該当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76200</xdr:rowOff>
    </xdr:from>
    <xdr:to>
      <xdr:col>5</xdr:col>
      <xdr:colOff>600075</xdr:colOff>
      <xdr:row>61</xdr:row>
      <xdr:rowOff>6350</xdr:rowOff>
    </xdr:to>
    <xdr:sp macro="" textlink="">
      <xdr:nvSpPr>
        <xdr:cNvPr id="203" name="円/楕円 202"/>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162577</xdr:rowOff>
    </xdr:from>
    <xdr:ext cx="736600" cy="259045"/>
    <xdr:sp macro="" textlink="">
      <xdr:nvSpPr>
        <xdr:cNvPr id="204" name="テキスト ボックス 203"/>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152400</xdr:rowOff>
    </xdr:from>
    <xdr:to>
      <xdr:col>4</xdr:col>
      <xdr:colOff>396875</xdr:colOff>
      <xdr:row>60</xdr:row>
      <xdr:rowOff>82550</xdr:rowOff>
    </xdr:to>
    <xdr:sp macro="" textlink="">
      <xdr:nvSpPr>
        <xdr:cNvPr id="205" name="円/楕円 204"/>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67327</xdr:rowOff>
    </xdr:from>
    <xdr:ext cx="762000" cy="259045"/>
    <xdr:sp macro="" textlink="">
      <xdr:nvSpPr>
        <xdr:cNvPr id="206" name="テキスト ボックス 205"/>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0</xdr:rowOff>
    </xdr:from>
    <xdr:to>
      <xdr:col>3</xdr:col>
      <xdr:colOff>193675</xdr:colOff>
      <xdr:row>59</xdr:row>
      <xdr:rowOff>101600</xdr:rowOff>
    </xdr:to>
    <xdr:sp macro="" textlink="">
      <xdr:nvSpPr>
        <xdr:cNvPr id="207" name="円/楕円 206"/>
        <xdr:cNvSpPr/>
      </xdr:nvSpPr>
      <xdr:spPr>
        <a:xfrm>
          <a:off x="2159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86377</xdr:rowOff>
    </xdr:from>
    <xdr:ext cx="762000" cy="259045"/>
    <xdr:sp macro="" textlink="">
      <xdr:nvSpPr>
        <xdr:cNvPr id="208" name="テキスト ボックス 207"/>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57150</xdr:rowOff>
    </xdr:from>
    <xdr:to>
      <xdr:col>1</xdr:col>
      <xdr:colOff>676275</xdr:colOff>
      <xdr:row>59</xdr:row>
      <xdr:rowOff>158750</xdr:rowOff>
    </xdr:to>
    <xdr:sp macro="" textlink="">
      <xdr:nvSpPr>
        <xdr:cNvPr id="209" name="円/楕円 208"/>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143527</xdr:rowOff>
    </xdr:from>
    <xdr:ext cx="762000" cy="259045"/>
    <xdr:sp macro="" textlink="">
      <xdr:nvSpPr>
        <xdr:cNvPr id="210" name="テキスト ボックス 209"/>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２年度以降、特別会計への操出金の増加等により、年々増加しているが、平成２６年度については、簡易水道会計特別会計操出金の減少に伴い、前年度より０．１ポイント減少している。しかしながら、今後も簡易水道会計や国民健康保険事業の操出金の増加が見込まれるため、特別事業会計の財政運営について見直しを図る必要があ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24130</xdr:rowOff>
    </xdr:from>
    <xdr:to>
      <xdr:col>24</xdr:col>
      <xdr:colOff>31750</xdr:colOff>
      <xdr:row>59</xdr:row>
      <xdr:rowOff>29845</xdr:rowOff>
    </xdr:to>
    <xdr:cxnSp macro="">
      <xdr:nvCxnSpPr>
        <xdr:cNvPr id="238" name="直線コネクタ 237"/>
        <xdr:cNvCxnSpPr/>
      </xdr:nvCxnSpPr>
      <xdr:spPr>
        <a:xfrm flipV="1">
          <a:off x="15671800" y="101396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109872</xdr:rowOff>
    </xdr:from>
    <xdr:ext cx="762000" cy="259045"/>
    <xdr:sp macro="" textlink="">
      <xdr:nvSpPr>
        <xdr:cNvPr id="239" name="その他平均値テキスト"/>
        <xdr:cNvSpPr txBox="1"/>
      </xdr:nvSpPr>
      <xdr:spPr>
        <a:xfrm>
          <a:off x="16598900" y="9711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127000</xdr:rowOff>
    </xdr:from>
    <xdr:to>
      <xdr:col>22</xdr:col>
      <xdr:colOff>565150</xdr:colOff>
      <xdr:row>59</xdr:row>
      <xdr:rowOff>29845</xdr:rowOff>
    </xdr:to>
    <xdr:cxnSp macro="">
      <xdr:nvCxnSpPr>
        <xdr:cNvPr id="241" name="直線コネクタ 240"/>
        <xdr:cNvCxnSpPr/>
      </xdr:nvCxnSpPr>
      <xdr:spPr>
        <a:xfrm>
          <a:off x="14782800" y="100711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3" name="テキスト ボックス 242"/>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46990</xdr:rowOff>
    </xdr:from>
    <xdr:to>
      <xdr:col>21</xdr:col>
      <xdr:colOff>361950</xdr:colOff>
      <xdr:row>58</xdr:row>
      <xdr:rowOff>127000</xdr:rowOff>
    </xdr:to>
    <xdr:cxnSp macro="">
      <xdr:nvCxnSpPr>
        <xdr:cNvPr id="244" name="直線コネクタ 243"/>
        <xdr:cNvCxnSpPr/>
      </xdr:nvCxnSpPr>
      <xdr:spPr>
        <a:xfrm>
          <a:off x="13893800" y="99910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170832</xdr:rowOff>
    </xdr:from>
    <xdr:ext cx="762000" cy="259045"/>
    <xdr:sp macro="" textlink="">
      <xdr:nvSpPr>
        <xdr:cNvPr id="246" name="テキスト ボックス 245"/>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144145</xdr:rowOff>
    </xdr:from>
    <xdr:to>
      <xdr:col>20</xdr:col>
      <xdr:colOff>158750</xdr:colOff>
      <xdr:row>58</xdr:row>
      <xdr:rowOff>46990</xdr:rowOff>
    </xdr:to>
    <xdr:cxnSp macro="">
      <xdr:nvCxnSpPr>
        <xdr:cNvPr id="247" name="直線コネクタ 246"/>
        <xdr:cNvCxnSpPr/>
      </xdr:nvCxnSpPr>
      <xdr:spPr>
        <a:xfrm>
          <a:off x="13004800" y="991679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49" name="テキスト ボックス 248"/>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102252</xdr:rowOff>
    </xdr:from>
    <xdr:ext cx="762000" cy="259045"/>
    <xdr:sp macro="" textlink="">
      <xdr:nvSpPr>
        <xdr:cNvPr id="251" name="テキスト ボックス 250"/>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144780</xdr:rowOff>
    </xdr:from>
    <xdr:to>
      <xdr:col>24</xdr:col>
      <xdr:colOff>82550</xdr:colOff>
      <xdr:row>59</xdr:row>
      <xdr:rowOff>74930</xdr:rowOff>
    </xdr:to>
    <xdr:sp macro="" textlink="">
      <xdr:nvSpPr>
        <xdr:cNvPr id="257" name="円/楕円 256"/>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116857</xdr:rowOff>
    </xdr:from>
    <xdr:ext cx="762000" cy="259045"/>
    <xdr:sp macro="" textlink="">
      <xdr:nvSpPr>
        <xdr:cNvPr id="258" name="その他該当値テキスト"/>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150495</xdr:rowOff>
    </xdr:from>
    <xdr:to>
      <xdr:col>22</xdr:col>
      <xdr:colOff>615950</xdr:colOff>
      <xdr:row>59</xdr:row>
      <xdr:rowOff>80645</xdr:rowOff>
    </xdr:to>
    <xdr:sp macro="" textlink="">
      <xdr:nvSpPr>
        <xdr:cNvPr id="259" name="円/楕円 258"/>
        <xdr:cNvSpPr/>
      </xdr:nvSpPr>
      <xdr:spPr>
        <a:xfrm>
          <a:off x="15621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65422</xdr:rowOff>
    </xdr:from>
    <xdr:ext cx="736600" cy="259045"/>
    <xdr:sp macro="" textlink="">
      <xdr:nvSpPr>
        <xdr:cNvPr id="260" name="テキスト ボックス 259"/>
        <xdr:cNvSpPr txBox="1"/>
      </xdr:nvSpPr>
      <xdr:spPr>
        <a:xfrm>
          <a:off x="15290800" y="1018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76200</xdr:rowOff>
    </xdr:from>
    <xdr:to>
      <xdr:col>21</xdr:col>
      <xdr:colOff>412750</xdr:colOff>
      <xdr:row>59</xdr:row>
      <xdr:rowOff>6350</xdr:rowOff>
    </xdr:to>
    <xdr:sp macro="" textlink="">
      <xdr:nvSpPr>
        <xdr:cNvPr id="261" name="円/楕円 260"/>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62" name="テキスト ボックス 261"/>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167640</xdr:rowOff>
    </xdr:from>
    <xdr:to>
      <xdr:col>20</xdr:col>
      <xdr:colOff>209550</xdr:colOff>
      <xdr:row>58</xdr:row>
      <xdr:rowOff>97790</xdr:rowOff>
    </xdr:to>
    <xdr:sp macro="" textlink="">
      <xdr:nvSpPr>
        <xdr:cNvPr id="263" name="円/楕円 262"/>
        <xdr:cNvSpPr/>
      </xdr:nvSpPr>
      <xdr:spPr>
        <a:xfrm>
          <a:off x="13843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82567</xdr:rowOff>
    </xdr:from>
    <xdr:ext cx="762000" cy="259045"/>
    <xdr:sp macro="" textlink="">
      <xdr:nvSpPr>
        <xdr:cNvPr id="264" name="テキスト ボックス 263"/>
        <xdr:cNvSpPr txBox="1"/>
      </xdr:nvSpPr>
      <xdr:spPr>
        <a:xfrm>
          <a:off x="135128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93345</xdr:rowOff>
    </xdr:from>
    <xdr:to>
      <xdr:col>19</xdr:col>
      <xdr:colOff>6350</xdr:colOff>
      <xdr:row>58</xdr:row>
      <xdr:rowOff>23495</xdr:rowOff>
    </xdr:to>
    <xdr:sp macro="" textlink="">
      <xdr:nvSpPr>
        <xdr:cNvPr id="265" name="円/楕円 264"/>
        <xdr:cNvSpPr/>
      </xdr:nvSpPr>
      <xdr:spPr>
        <a:xfrm>
          <a:off x="12954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8272</xdr:rowOff>
    </xdr:from>
    <xdr:ext cx="762000" cy="259045"/>
    <xdr:sp macro="" textlink="">
      <xdr:nvSpPr>
        <xdr:cNvPr id="266" name="テキスト ボックス 265"/>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処理施設建設費償還の終了に伴う邑智郡総合事務組合負担金の減により、前年度比△１．５ポイント減となったが、類似団体と比較するとまだまだ高い数値となっている。今後も事業の評価を行いながら、補助金の見直しや廃止によりコスト削減に努めていく。</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78994</xdr:rowOff>
    </xdr:from>
    <xdr:to>
      <xdr:col>24</xdr:col>
      <xdr:colOff>31750</xdr:colOff>
      <xdr:row>37</xdr:row>
      <xdr:rowOff>147574</xdr:rowOff>
    </xdr:to>
    <xdr:cxnSp macro="">
      <xdr:nvCxnSpPr>
        <xdr:cNvPr id="296" name="直線コネクタ 295"/>
        <xdr:cNvCxnSpPr/>
      </xdr:nvCxnSpPr>
      <xdr:spPr>
        <a:xfrm flipV="1">
          <a:off x="15671800" y="64226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7"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147574</xdr:rowOff>
    </xdr:from>
    <xdr:to>
      <xdr:col>22</xdr:col>
      <xdr:colOff>565150</xdr:colOff>
      <xdr:row>39</xdr:row>
      <xdr:rowOff>88138</xdr:rowOff>
    </xdr:to>
    <xdr:cxnSp macro="">
      <xdr:nvCxnSpPr>
        <xdr:cNvPr id="299" name="直線コネクタ 298"/>
        <xdr:cNvCxnSpPr/>
      </xdr:nvCxnSpPr>
      <xdr:spPr>
        <a:xfrm flipV="1">
          <a:off x="14782800" y="6491224"/>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1" name="テキスト ボックス 300"/>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88138</xdr:rowOff>
    </xdr:from>
    <xdr:to>
      <xdr:col>21</xdr:col>
      <xdr:colOff>361950</xdr:colOff>
      <xdr:row>40</xdr:row>
      <xdr:rowOff>17272</xdr:rowOff>
    </xdr:to>
    <xdr:cxnSp macro="">
      <xdr:nvCxnSpPr>
        <xdr:cNvPr id="302" name="直線コネクタ 301"/>
        <xdr:cNvCxnSpPr/>
      </xdr:nvCxnSpPr>
      <xdr:spPr>
        <a:xfrm flipV="1">
          <a:off x="13893800" y="67746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04" name="テキスト ボックス 303"/>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17272</xdr:rowOff>
    </xdr:from>
    <xdr:to>
      <xdr:col>20</xdr:col>
      <xdr:colOff>158750</xdr:colOff>
      <xdr:row>40</xdr:row>
      <xdr:rowOff>62992</xdr:rowOff>
    </xdr:to>
    <xdr:cxnSp macro="">
      <xdr:nvCxnSpPr>
        <xdr:cNvPr id="305" name="直線コネクタ 304"/>
        <xdr:cNvCxnSpPr/>
      </xdr:nvCxnSpPr>
      <xdr:spPr>
        <a:xfrm flipV="1">
          <a:off x="13004800" y="68752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07" name="テキスト ボックス 306"/>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09" name="テキスト ボックス 308"/>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28194</xdr:rowOff>
    </xdr:from>
    <xdr:to>
      <xdr:col>24</xdr:col>
      <xdr:colOff>82550</xdr:colOff>
      <xdr:row>37</xdr:row>
      <xdr:rowOff>129794</xdr:rowOff>
    </xdr:to>
    <xdr:sp macro="" textlink="">
      <xdr:nvSpPr>
        <xdr:cNvPr id="315" name="円/楕円 314"/>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271</xdr:rowOff>
    </xdr:from>
    <xdr:ext cx="762000" cy="259045"/>
    <xdr:sp macro="" textlink="">
      <xdr:nvSpPr>
        <xdr:cNvPr id="316"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96774</xdr:rowOff>
    </xdr:from>
    <xdr:to>
      <xdr:col>22</xdr:col>
      <xdr:colOff>615950</xdr:colOff>
      <xdr:row>38</xdr:row>
      <xdr:rowOff>26924</xdr:rowOff>
    </xdr:to>
    <xdr:sp macro="" textlink="">
      <xdr:nvSpPr>
        <xdr:cNvPr id="317" name="円/楕円 316"/>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11701</xdr:rowOff>
    </xdr:from>
    <xdr:ext cx="736600" cy="259045"/>
    <xdr:sp macro="" textlink="">
      <xdr:nvSpPr>
        <xdr:cNvPr id="318" name="テキスト ボックス 317"/>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37338</xdr:rowOff>
    </xdr:from>
    <xdr:to>
      <xdr:col>21</xdr:col>
      <xdr:colOff>412750</xdr:colOff>
      <xdr:row>39</xdr:row>
      <xdr:rowOff>138938</xdr:rowOff>
    </xdr:to>
    <xdr:sp macro="" textlink="">
      <xdr:nvSpPr>
        <xdr:cNvPr id="319" name="円/楕円 318"/>
        <xdr:cNvSpPr/>
      </xdr:nvSpPr>
      <xdr:spPr>
        <a:xfrm>
          <a:off x="14732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123715</xdr:rowOff>
    </xdr:from>
    <xdr:ext cx="762000" cy="259045"/>
    <xdr:sp macro="" textlink="">
      <xdr:nvSpPr>
        <xdr:cNvPr id="320" name="テキスト ボックス 319"/>
        <xdr:cNvSpPr txBox="1"/>
      </xdr:nvSpPr>
      <xdr:spPr>
        <a:xfrm>
          <a:off x="14401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137922</xdr:rowOff>
    </xdr:from>
    <xdr:to>
      <xdr:col>20</xdr:col>
      <xdr:colOff>209550</xdr:colOff>
      <xdr:row>40</xdr:row>
      <xdr:rowOff>68072</xdr:rowOff>
    </xdr:to>
    <xdr:sp macro="" textlink="">
      <xdr:nvSpPr>
        <xdr:cNvPr id="321" name="円/楕円 320"/>
        <xdr:cNvSpPr/>
      </xdr:nvSpPr>
      <xdr:spPr>
        <a:xfrm>
          <a:off x="13843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52849</xdr:rowOff>
    </xdr:from>
    <xdr:ext cx="762000" cy="259045"/>
    <xdr:sp macro="" textlink="">
      <xdr:nvSpPr>
        <xdr:cNvPr id="322" name="テキスト ボックス 321"/>
        <xdr:cNvSpPr txBox="1"/>
      </xdr:nvSpPr>
      <xdr:spPr>
        <a:xfrm>
          <a:off x="13512800" y="69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12192</xdr:rowOff>
    </xdr:from>
    <xdr:to>
      <xdr:col>19</xdr:col>
      <xdr:colOff>6350</xdr:colOff>
      <xdr:row>40</xdr:row>
      <xdr:rowOff>113792</xdr:rowOff>
    </xdr:to>
    <xdr:sp macro="" textlink="">
      <xdr:nvSpPr>
        <xdr:cNvPr id="323" name="円/楕円 322"/>
        <xdr:cNvSpPr/>
      </xdr:nvSpPr>
      <xdr:spPr>
        <a:xfrm>
          <a:off x="12954000" y="68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98569</xdr:rowOff>
    </xdr:from>
    <xdr:ext cx="762000" cy="259045"/>
    <xdr:sp macro="" textlink="">
      <xdr:nvSpPr>
        <xdr:cNvPr id="324" name="テキスト ボックス 323"/>
        <xdr:cNvSpPr txBox="1"/>
      </xdr:nvSpPr>
      <xdr:spPr>
        <a:xfrm>
          <a:off x="12623800" y="695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発債の抑制により、平成２３年度以降減少傾向にあったが、平成２６年度については、新発債の影響により０．６ポイントの増となった。庁舎移転等に伴い、平成２７年度に大規模な借入を行ったことから、今後やや数値が増加する見込みである。</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157480</xdr:rowOff>
    </xdr:from>
    <xdr:to>
      <xdr:col>7</xdr:col>
      <xdr:colOff>15875</xdr:colOff>
      <xdr:row>78</xdr:row>
      <xdr:rowOff>46989</xdr:rowOff>
    </xdr:to>
    <xdr:cxnSp macro="">
      <xdr:nvCxnSpPr>
        <xdr:cNvPr id="356" name="直線コネクタ 355"/>
        <xdr:cNvCxnSpPr/>
      </xdr:nvCxnSpPr>
      <xdr:spPr>
        <a:xfrm>
          <a:off x="3987800" y="1335913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157480</xdr:rowOff>
    </xdr:from>
    <xdr:to>
      <xdr:col>5</xdr:col>
      <xdr:colOff>549275</xdr:colOff>
      <xdr:row>78</xdr:row>
      <xdr:rowOff>1270</xdr:rowOff>
    </xdr:to>
    <xdr:cxnSp macro="">
      <xdr:nvCxnSpPr>
        <xdr:cNvPr id="359" name="直線コネクタ 358"/>
        <xdr:cNvCxnSpPr/>
      </xdr:nvCxnSpPr>
      <xdr:spPr>
        <a:xfrm flipV="1">
          <a:off x="3098800" y="13359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xdr:rowOff>
    </xdr:from>
    <xdr:to>
      <xdr:col>4</xdr:col>
      <xdr:colOff>346075</xdr:colOff>
      <xdr:row>78</xdr:row>
      <xdr:rowOff>39370</xdr:rowOff>
    </xdr:to>
    <xdr:cxnSp macro="">
      <xdr:nvCxnSpPr>
        <xdr:cNvPr id="362" name="直線コネクタ 361"/>
        <xdr:cNvCxnSpPr/>
      </xdr:nvCxnSpPr>
      <xdr:spPr>
        <a:xfrm flipV="1">
          <a:off x="2209800" y="13374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27939</xdr:rowOff>
    </xdr:from>
    <xdr:to>
      <xdr:col>3</xdr:col>
      <xdr:colOff>142875</xdr:colOff>
      <xdr:row>78</xdr:row>
      <xdr:rowOff>39370</xdr:rowOff>
    </xdr:to>
    <xdr:cxnSp macro="">
      <xdr:nvCxnSpPr>
        <xdr:cNvPr id="365" name="直線コネクタ 364"/>
        <xdr:cNvCxnSpPr/>
      </xdr:nvCxnSpPr>
      <xdr:spPr>
        <a:xfrm>
          <a:off x="1320800" y="134010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69" name="テキスト ボックス 368"/>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167639</xdr:rowOff>
    </xdr:from>
    <xdr:to>
      <xdr:col>7</xdr:col>
      <xdr:colOff>66675</xdr:colOff>
      <xdr:row>78</xdr:row>
      <xdr:rowOff>97789</xdr:rowOff>
    </xdr:to>
    <xdr:sp macro="" textlink="">
      <xdr:nvSpPr>
        <xdr:cNvPr id="375" name="円/楕円 374"/>
        <xdr:cNvSpPr/>
      </xdr:nvSpPr>
      <xdr:spPr>
        <a:xfrm>
          <a:off x="4775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139716</xdr:rowOff>
    </xdr:from>
    <xdr:ext cx="762000" cy="259045"/>
    <xdr:sp macro="" textlink="">
      <xdr:nvSpPr>
        <xdr:cNvPr id="376" name="公債費該当値テキスト"/>
        <xdr:cNvSpPr txBox="1"/>
      </xdr:nvSpPr>
      <xdr:spPr>
        <a:xfrm>
          <a:off x="4914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106680</xdr:rowOff>
    </xdr:from>
    <xdr:to>
      <xdr:col>5</xdr:col>
      <xdr:colOff>600075</xdr:colOff>
      <xdr:row>78</xdr:row>
      <xdr:rowOff>36830</xdr:rowOff>
    </xdr:to>
    <xdr:sp macro="" textlink="">
      <xdr:nvSpPr>
        <xdr:cNvPr id="377" name="円/楕円 376"/>
        <xdr:cNvSpPr/>
      </xdr:nvSpPr>
      <xdr:spPr>
        <a:xfrm>
          <a:off x="3937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21607</xdr:rowOff>
    </xdr:from>
    <xdr:ext cx="736600" cy="259045"/>
    <xdr:sp macro="" textlink="">
      <xdr:nvSpPr>
        <xdr:cNvPr id="378" name="テキスト ボックス 377"/>
        <xdr:cNvSpPr txBox="1"/>
      </xdr:nvSpPr>
      <xdr:spPr>
        <a:xfrm>
          <a:off x="3606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121920</xdr:rowOff>
    </xdr:from>
    <xdr:to>
      <xdr:col>4</xdr:col>
      <xdr:colOff>396875</xdr:colOff>
      <xdr:row>78</xdr:row>
      <xdr:rowOff>52070</xdr:rowOff>
    </xdr:to>
    <xdr:sp macro="" textlink="">
      <xdr:nvSpPr>
        <xdr:cNvPr id="379" name="円/楕円 378"/>
        <xdr:cNvSpPr/>
      </xdr:nvSpPr>
      <xdr:spPr>
        <a:xfrm>
          <a:off x="3048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36847</xdr:rowOff>
    </xdr:from>
    <xdr:ext cx="762000" cy="259045"/>
    <xdr:sp macro="" textlink="">
      <xdr:nvSpPr>
        <xdr:cNvPr id="380" name="テキスト ボックス 379"/>
        <xdr:cNvSpPr txBox="1"/>
      </xdr:nvSpPr>
      <xdr:spPr>
        <a:xfrm>
          <a:off x="2717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160020</xdr:rowOff>
    </xdr:from>
    <xdr:to>
      <xdr:col>3</xdr:col>
      <xdr:colOff>193675</xdr:colOff>
      <xdr:row>78</xdr:row>
      <xdr:rowOff>90170</xdr:rowOff>
    </xdr:to>
    <xdr:sp macro="" textlink="">
      <xdr:nvSpPr>
        <xdr:cNvPr id="381" name="円/楕円 380"/>
        <xdr:cNvSpPr/>
      </xdr:nvSpPr>
      <xdr:spPr>
        <a:xfrm>
          <a:off x="2159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74947</xdr:rowOff>
    </xdr:from>
    <xdr:ext cx="762000" cy="259045"/>
    <xdr:sp macro="" textlink="">
      <xdr:nvSpPr>
        <xdr:cNvPr id="382" name="テキスト ボックス 381"/>
        <xdr:cNvSpPr txBox="1"/>
      </xdr:nvSpPr>
      <xdr:spPr>
        <a:xfrm>
          <a:off x="1828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148589</xdr:rowOff>
    </xdr:from>
    <xdr:to>
      <xdr:col>1</xdr:col>
      <xdr:colOff>676275</xdr:colOff>
      <xdr:row>78</xdr:row>
      <xdr:rowOff>78739</xdr:rowOff>
    </xdr:to>
    <xdr:sp macro="" textlink="">
      <xdr:nvSpPr>
        <xdr:cNvPr id="383" name="円/楕円 382"/>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63516</xdr:rowOff>
    </xdr:from>
    <xdr:ext cx="762000" cy="259045"/>
    <xdr:sp macro="" textlink="">
      <xdr:nvSpPr>
        <xdr:cNvPr id="384" name="テキスト ボックス 383"/>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組合、公立病院について一部事務組合が管理運営を行っているため、運営費及び建築費等の償還額を負担金として支出している。また、平成２１年度福祉事務所設置に伴い、生活扶助費、施設事務費等の増が要因となり、類似団体平均を６．３％ポイント上回っている。</a:t>
          </a: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51563</xdr:rowOff>
    </xdr:from>
    <xdr:to>
      <xdr:col>24</xdr:col>
      <xdr:colOff>31750</xdr:colOff>
      <xdr:row>77</xdr:row>
      <xdr:rowOff>129287</xdr:rowOff>
    </xdr:to>
    <xdr:cxnSp macro="">
      <xdr:nvCxnSpPr>
        <xdr:cNvPr id="415" name="直線コネクタ 414"/>
        <xdr:cNvCxnSpPr/>
      </xdr:nvCxnSpPr>
      <xdr:spPr>
        <a:xfrm>
          <a:off x="15671800" y="13253213"/>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51563</xdr:rowOff>
    </xdr:from>
    <xdr:to>
      <xdr:col>22</xdr:col>
      <xdr:colOff>565150</xdr:colOff>
      <xdr:row>77</xdr:row>
      <xdr:rowOff>138430</xdr:rowOff>
    </xdr:to>
    <xdr:cxnSp macro="">
      <xdr:nvCxnSpPr>
        <xdr:cNvPr id="418" name="直線コネクタ 417"/>
        <xdr:cNvCxnSpPr/>
      </xdr:nvCxnSpPr>
      <xdr:spPr>
        <a:xfrm flipV="1">
          <a:off x="14782800" y="132532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90424</xdr:rowOff>
    </xdr:from>
    <xdr:to>
      <xdr:col>21</xdr:col>
      <xdr:colOff>361950</xdr:colOff>
      <xdr:row>77</xdr:row>
      <xdr:rowOff>138430</xdr:rowOff>
    </xdr:to>
    <xdr:cxnSp macro="">
      <xdr:nvCxnSpPr>
        <xdr:cNvPr id="421" name="直線コネクタ 420"/>
        <xdr:cNvCxnSpPr/>
      </xdr:nvCxnSpPr>
      <xdr:spPr>
        <a:xfrm>
          <a:off x="13893800" y="1329207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26415</xdr:rowOff>
    </xdr:from>
    <xdr:to>
      <xdr:col>20</xdr:col>
      <xdr:colOff>158750</xdr:colOff>
      <xdr:row>77</xdr:row>
      <xdr:rowOff>90424</xdr:rowOff>
    </xdr:to>
    <xdr:cxnSp macro="">
      <xdr:nvCxnSpPr>
        <xdr:cNvPr id="424" name="直線コネクタ 423"/>
        <xdr:cNvCxnSpPr/>
      </xdr:nvCxnSpPr>
      <xdr:spPr>
        <a:xfrm>
          <a:off x="13004800" y="1322806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144543</xdr:rowOff>
    </xdr:from>
    <xdr:ext cx="762000" cy="259045"/>
    <xdr:sp macro="" textlink="">
      <xdr:nvSpPr>
        <xdr:cNvPr id="426" name="テキスト ボックス 425"/>
        <xdr:cNvSpPr txBox="1"/>
      </xdr:nvSpPr>
      <xdr:spPr>
        <a:xfrm>
          <a:off x="13512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57675</xdr:rowOff>
    </xdr:from>
    <xdr:ext cx="762000" cy="259045"/>
    <xdr:sp macro="" textlink="">
      <xdr:nvSpPr>
        <xdr:cNvPr id="428" name="テキスト ボックス 427"/>
        <xdr:cNvSpPr txBox="1"/>
      </xdr:nvSpPr>
      <xdr:spPr>
        <a:xfrm>
          <a:off x="12623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78487</xdr:rowOff>
    </xdr:from>
    <xdr:to>
      <xdr:col>24</xdr:col>
      <xdr:colOff>82550</xdr:colOff>
      <xdr:row>78</xdr:row>
      <xdr:rowOff>8637</xdr:rowOff>
    </xdr:to>
    <xdr:sp macro="" textlink="">
      <xdr:nvSpPr>
        <xdr:cNvPr id="434" name="円/楕円 433"/>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50564</xdr:rowOff>
    </xdr:from>
    <xdr:ext cx="762000" cy="259045"/>
    <xdr:sp macro="" textlink="">
      <xdr:nvSpPr>
        <xdr:cNvPr id="435"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763</xdr:rowOff>
    </xdr:from>
    <xdr:to>
      <xdr:col>22</xdr:col>
      <xdr:colOff>615950</xdr:colOff>
      <xdr:row>77</xdr:row>
      <xdr:rowOff>102363</xdr:rowOff>
    </xdr:to>
    <xdr:sp macro="" textlink="">
      <xdr:nvSpPr>
        <xdr:cNvPr id="436" name="円/楕円 435"/>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37" name="テキスト ボックス 436"/>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38" name="円/楕円 437"/>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39" name="テキスト ボックス 438"/>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39624</xdr:rowOff>
    </xdr:from>
    <xdr:to>
      <xdr:col>20</xdr:col>
      <xdr:colOff>209550</xdr:colOff>
      <xdr:row>77</xdr:row>
      <xdr:rowOff>141224</xdr:rowOff>
    </xdr:to>
    <xdr:sp macro="" textlink="">
      <xdr:nvSpPr>
        <xdr:cNvPr id="440" name="円/楕円 439"/>
        <xdr:cNvSpPr/>
      </xdr:nvSpPr>
      <xdr:spPr>
        <a:xfrm>
          <a:off x="13843000" y="132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126001</xdr:rowOff>
    </xdr:from>
    <xdr:ext cx="762000" cy="259045"/>
    <xdr:sp macro="" textlink="">
      <xdr:nvSpPr>
        <xdr:cNvPr id="441" name="テキスト ボックス 440"/>
        <xdr:cNvSpPr txBox="1"/>
      </xdr:nvSpPr>
      <xdr:spPr>
        <a:xfrm>
          <a:off x="13512800" y="1332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147065</xdr:rowOff>
    </xdr:from>
    <xdr:to>
      <xdr:col>19</xdr:col>
      <xdr:colOff>6350</xdr:colOff>
      <xdr:row>77</xdr:row>
      <xdr:rowOff>77215</xdr:rowOff>
    </xdr:to>
    <xdr:sp macro="" textlink="">
      <xdr:nvSpPr>
        <xdr:cNvPr id="442" name="円/楕円 441"/>
        <xdr:cNvSpPr/>
      </xdr:nvSpPr>
      <xdr:spPr>
        <a:xfrm>
          <a:off x="12954000" y="131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61992</xdr:rowOff>
    </xdr:from>
    <xdr:ext cx="762000" cy="259045"/>
    <xdr:sp macro="" textlink="">
      <xdr:nvSpPr>
        <xdr:cNvPr id="443" name="テキスト ボックス 442"/>
        <xdr:cNvSpPr txBox="1"/>
      </xdr:nvSpPr>
      <xdr:spPr>
        <a:xfrm>
          <a:off x="12623800" y="1326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島根県川本町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156722</xdr:rowOff>
    </xdr:from>
    <xdr:to>
      <xdr:col>4</xdr:col>
      <xdr:colOff>1117600</xdr:colOff>
      <xdr:row>19</xdr:row>
      <xdr:rowOff>14419</xdr:rowOff>
    </xdr:to>
    <xdr:cxnSp macro="">
      <xdr:nvCxnSpPr>
        <xdr:cNvPr id="51" name="直線コネクタ 50"/>
        <xdr:cNvCxnSpPr/>
      </xdr:nvCxnSpPr>
      <xdr:spPr bwMode="auto">
        <a:xfrm flipV="1">
          <a:off x="5003800" y="3290447"/>
          <a:ext cx="647700" cy="29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46690</xdr:rowOff>
    </xdr:from>
    <xdr:ext cx="762000" cy="259045"/>
    <xdr:sp macro="" textlink="">
      <xdr:nvSpPr>
        <xdr:cNvPr id="52" name="人口1人当たり決算額の推移平均値テキスト130"/>
        <xdr:cNvSpPr txBox="1"/>
      </xdr:nvSpPr>
      <xdr:spPr>
        <a:xfrm>
          <a:off x="5740400" y="30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14419</xdr:rowOff>
    </xdr:from>
    <xdr:to>
      <xdr:col>4</xdr:col>
      <xdr:colOff>469900</xdr:colOff>
      <xdr:row>19</xdr:row>
      <xdr:rowOff>16480</xdr:rowOff>
    </xdr:to>
    <xdr:cxnSp macro="">
      <xdr:nvCxnSpPr>
        <xdr:cNvPr id="54" name="直線コネクタ 53"/>
        <xdr:cNvCxnSpPr/>
      </xdr:nvCxnSpPr>
      <xdr:spPr bwMode="auto">
        <a:xfrm flipV="1">
          <a:off x="4305300" y="3319594"/>
          <a:ext cx="698500" cy="2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157434</xdr:rowOff>
    </xdr:from>
    <xdr:ext cx="736600" cy="259045"/>
    <xdr:sp macro="" textlink="">
      <xdr:nvSpPr>
        <xdr:cNvPr id="56" name="テキスト ボックス 55"/>
        <xdr:cNvSpPr txBox="1"/>
      </xdr:nvSpPr>
      <xdr:spPr>
        <a:xfrm>
          <a:off x="4622800" y="294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8087</xdr:rowOff>
    </xdr:from>
    <xdr:to>
      <xdr:col>3</xdr:col>
      <xdr:colOff>904875</xdr:colOff>
      <xdr:row>19</xdr:row>
      <xdr:rowOff>16480</xdr:rowOff>
    </xdr:to>
    <xdr:cxnSp macro="">
      <xdr:nvCxnSpPr>
        <xdr:cNvPr id="57" name="直線コネクタ 56"/>
        <xdr:cNvCxnSpPr/>
      </xdr:nvCxnSpPr>
      <xdr:spPr bwMode="auto">
        <a:xfrm>
          <a:off x="3606800" y="3313262"/>
          <a:ext cx="698500" cy="8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159955</xdr:rowOff>
    </xdr:from>
    <xdr:ext cx="762000" cy="259045"/>
    <xdr:sp macro="" textlink="">
      <xdr:nvSpPr>
        <xdr:cNvPr id="59" name="テキスト ボックス 58"/>
        <xdr:cNvSpPr txBox="1"/>
      </xdr:nvSpPr>
      <xdr:spPr>
        <a:xfrm>
          <a:off x="3924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8087</xdr:rowOff>
    </xdr:from>
    <xdr:to>
      <xdr:col>3</xdr:col>
      <xdr:colOff>206375</xdr:colOff>
      <xdr:row>19</xdr:row>
      <xdr:rowOff>18779</xdr:rowOff>
    </xdr:to>
    <xdr:cxnSp macro="">
      <xdr:nvCxnSpPr>
        <xdr:cNvPr id="60" name="直線コネクタ 59"/>
        <xdr:cNvCxnSpPr/>
      </xdr:nvCxnSpPr>
      <xdr:spPr bwMode="auto">
        <a:xfrm flipV="1">
          <a:off x="2908300" y="3313262"/>
          <a:ext cx="698500" cy="10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160280</xdr:rowOff>
    </xdr:from>
    <xdr:ext cx="762000" cy="259045"/>
    <xdr:sp macro="" textlink="">
      <xdr:nvSpPr>
        <xdr:cNvPr id="62" name="テキスト ボックス 61"/>
        <xdr:cNvSpPr txBox="1"/>
      </xdr:nvSpPr>
      <xdr:spPr>
        <a:xfrm>
          <a:off x="32258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144861</xdr:rowOff>
    </xdr:from>
    <xdr:ext cx="762000" cy="259045"/>
    <xdr:sp macro="" textlink="">
      <xdr:nvSpPr>
        <xdr:cNvPr id="64" name="テキスト ボックス 63"/>
        <xdr:cNvSpPr txBox="1"/>
      </xdr:nvSpPr>
      <xdr:spPr>
        <a:xfrm>
          <a:off x="2527300" y="293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105922</xdr:rowOff>
    </xdr:from>
    <xdr:to>
      <xdr:col>5</xdr:col>
      <xdr:colOff>34925</xdr:colOff>
      <xdr:row>19</xdr:row>
      <xdr:rowOff>36072</xdr:rowOff>
    </xdr:to>
    <xdr:sp macro="" textlink="">
      <xdr:nvSpPr>
        <xdr:cNvPr id="70" name="円/楕円 69"/>
        <xdr:cNvSpPr/>
      </xdr:nvSpPr>
      <xdr:spPr bwMode="auto">
        <a:xfrm>
          <a:off x="5600700" y="3239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77999</xdr:rowOff>
    </xdr:from>
    <xdr:ext cx="762000" cy="259045"/>
    <xdr:sp macro="" textlink="">
      <xdr:nvSpPr>
        <xdr:cNvPr id="71" name="人口1人当たり決算額の推移該当値テキスト130"/>
        <xdr:cNvSpPr txBox="1"/>
      </xdr:nvSpPr>
      <xdr:spPr>
        <a:xfrm>
          <a:off x="5740400" y="3211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195,964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135069</xdr:rowOff>
    </xdr:from>
    <xdr:to>
      <xdr:col>4</xdr:col>
      <xdr:colOff>520700</xdr:colOff>
      <xdr:row>19</xdr:row>
      <xdr:rowOff>65219</xdr:rowOff>
    </xdr:to>
    <xdr:sp macro="" textlink="">
      <xdr:nvSpPr>
        <xdr:cNvPr id="72" name="円/楕円 71"/>
        <xdr:cNvSpPr/>
      </xdr:nvSpPr>
      <xdr:spPr bwMode="auto">
        <a:xfrm>
          <a:off x="4953000" y="3268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49996</xdr:rowOff>
    </xdr:from>
    <xdr:ext cx="736600" cy="259045"/>
    <xdr:sp macro="" textlink="">
      <xdr:nvSpPr>
        <xdr:cNvPr id="73" name="テキスト ボックス 72"/>
        <xdr:cNvSpPr txBox="1"/>
      </xdr:nvSpPr>
      <xdr:spPr>
        <a:xfrm>
          <a:off x="4622800" y="335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178,114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137130</xdr:rowOff>
    </xdr:from>
    <xdr:to>
      <xdr:col>3</xdr:col>
      <xdr:colOff>955675</xdr:colOff>
      <xdr:row>19</xdr:row>
      <xdr:rowOff>67280</xdr:rowOff>
    </xdr:to>
    <xdr:sp macro="" textlink="">
      <xdr:nvSpPr>
        <xdr:cNvPr id="74" name="円/楕円 73"/>
        <xdr:cNvSpPr/>
      </xdr:nvSpPr>
      <xdr:spPr bwMode="auto">
        <a:xfrm>
          <a:off x="4254500" y="3270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52057</xdr:rowOff>
    </xdr:from>
    <xdr:ext cx="762000" cy="259045"/>
    <xdr:sp macro="" textlink="">
      <xdr:nvSpPr>
        <xdr:cNvPr id="75" name="テキスト ボックス 74"/>
        <xdr:cNvSpPr txBox="1"/>
      </xdr:nvSpPr>
      <xdr:spPr>
        <a:xfrm>
          <a:off x="3924300" y="33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176,852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128737</xdr:rowOff>
    </xdr:from>
    <xdr:to>
      <xdr:col>3</xdr:col>
      <xdr:colOff>257175</xdr:colOff>
      <xdr:row>19</xdr:row>
      <xdr:rowOff>58887</xdr:rowOff>
    </xdr:to>
    <xdr:sp macro="" textlink="">
      <xdr:nvSpPr>
        <xdr:cNvPr id="76" name="円/楕円 75"/>
        <xdr:cNvSpPr/>
      </xdr:nvSpPr>
      <xdr:spPr bwMode="auto">
        <a:xfrm>
          <a:off x="3556000" y="3262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43664</xdr:rowOff>
    </xdr:from>
    <xdr:ext cx="762000" cy="259045"/>
    <xdr:sp macro="" textlink="">
      <xdr:nvSpPr>
        <xdr:cNvPr id="77" name="テキスト ボックス 76"/>
        <xdr:cNvSpPr txBox="1"/>
      </xdr:nvSpPr>
      <xdr:spPr>
        <a:xfrm>
          <a:off x="3225800" y="334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181,992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139429</xdr:rowOff>
    </xdr:from>
    <xdr:to>
      <xdr:col>2</xdr:col>
      <xdr:colOff>692150</xdr:colOff>
      <xdr:row>19</xdr:row>
      <xdr:rowOff>69579</xdr:rowOff>
    </xdr:to>
    <xdr:sp macro="" textlink="">
      <xdr:nvSpPr>
        <xdr:cNvPr id="78" name="円/楕円 77"/>
        <xdr:cNvSpPr/>
      </xdr:nvSpPr>
      <xdr:spPr bwMode="auto">
        <a:xfrm>
          <a:off x="2857500" y="3273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54356</xdr:rowOff>
    </xdr:from>
    <xdr:ext cx="762000" cy="259045"/>
    <xdr:sp macro="" textlink="">
      <xdr:nvSpPr>
        <xdr:cNvPr id="79" name="テキスト ボックス 78"/>
        <xdr:cNvSpPr txBox="1"/>
      </xdr:nvSpPr>
      <xdr:spPr>
        <a:xfrm>
          <a:off x="2527300" y="33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175,444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156919</xdr:rowOff>
    </xdr:from>
    <xdr:to>
      <xdr:col>4</xdr:col>
      <xdr:colOff>1117600</xdr:colOff>
      <xdr:row>35</xdr:row>
      <xdr:rowOff>195987</xdr:rowOff>
    </xdr:to>
    <xdr:cxnSp macro="">
      <xdr:nvCxnSpPr>
        <xdr:cNvPr id="110" name="直線コネクタ 109"/>
        <xdr:cNvCxnSpPr/>
      </xdr:nvCxnSpPr>
      <xdr:spPr bwMode="auto">
        <a:xfrm>
          <a:off x="5003800" y="6767269"/>
          <a:ext cx="647700" cy="3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180764</xdr:rowOff>
    </xdr:from>
    <xdr:ext cx="762000" cy="259045"/>
    <xdr:sp macro="" textlink="">
      <xdr:nvSpPr>
        <xdr:cNvPr id="111" name="人口1人当たり決算額の推移平均値テキスト445"/>
        <xdr:cNvSpPr txBox="1"/>
      </xdr:nvSpPr>
      <xdr:spPr>
        <a:xfrm>
          <a:off x="5740400" y="6791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70115</xdr:rowOff>
    </xdr:from>
    <xdr:to>
      <xdr:col>4</xdr:col>
      <xdr:colOff>469900</xdr:colOff>
      <xdr:row>35</xdr:row>
      <xdr:rowOff>156919</xdr:rowOff>
    </xdr:to>
    <xdr:cxnSp macro="">
      <xdr:nvCxnSpPr>
        <xdr:cNvPr id="113" name="直線コネクタ 112"/>
        <xdr:cNvCxnSpPr/>
      </xdr:nvCxnSpPr>
      <xdr:spPr bwMode="auto">
        <a:xfrm>
          <a:off x="4305300" y="6680465"/>
          <a:ext cx="698500" cy="86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12298</xdr:rowOff>
    </xdr:from>
    <xdr:to>
      <xdr:col>3</xdr:col>
      <xdr:colOff>904875</xdr:colOff>
      <xdr:row>35</xdr:row>
      <xdr:rowOff>70115</xdr:rowOff>
    </xdr:to>
    <xdr:cxnSp macro="">
      <xdr:nvCxnSpPr>
        <xdr:cNvPr id="116" name="直線コネクタ 115"/>
        <xdr:cNvCxnSpPr/>
      </xdr:nvCxnSpPr>
      <xdr:spPr bwMode="auto">
        <a:xfrm>
          <a:off x="3606800" y="6622648"/>
          <a:ext cx="698500" cy="5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295377</xdr:rowOff>
    </xdr:from>
    <xdr:to>
      <xdr:col>3</xdr:col>
      <xdr:colOff>206375</xdr:colOff>
      <xdr:row>35</xdr:row>
      <xdr:rowOff>12298</xdr:rowOff>
    </xdr:to>
    <xdr:cxnSp macro="">
      <xdr:nvCxnSpPr>
        <xdr:cNvPr id="119" name="直線コネクタ 118"/>
        <xdr:cNvCxnSpPr/>
      </xdr:nvCxnSpPr>
      <xdr:spPr bwMode="auto">
        <a:xfrm>
          <a:off x="2908300" y="6562827"/>
          <a:ext cx="698500" cy="59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144787</xdr:rowOff>
    </xdr:from>
    <xdr:ext cx="762000" cy="259045"/>
    <xdr:sp macro="" textlink="">
      <xdr:nvSpPr>
        <xdr:cNvPr id="123" name="テキスト ボックス 122"/>
        <xdr:cNvSpPr txBox="1"/>
      </xdr:nvSpPr>
      <xdr:spPr>
        <a:xfrm>
          <a:off x="2527300" y="675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145187</xdr:rowOff>
    </xdr:from>
    <xdr:to>
      <xdr:col>5</xdr:col>
      <xdr:colOff>34925</xdr:colOff>
      <xdr:row>35</xdr:row>
      <xdr:rowOff>246787</xdr:rowOff>
    </xdr:to>
    <xdr:sp macro="" textlink="">
      <xdr:nvSpPr>
        <xdr:cNvPr id="129" name="円/楕円 128"/>
        <xdr:cNvSpPr/>
      </xdr:nvSpPr>
      <xdr:spPr bwMode="auto">
        <a:xfrm>
          <a:off x="5600700" y="6755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333164</xdr:rowOff>
    </xdr:from>
    <xdr:ext cx="762000" cy="259045"/>
    <xdr:sp macro="" textlink="">
      <xdr:nvSpPr>
        <xdr:cNvPr id="130" name="人口1人当たり決算額の推移該当値テキスト445"/>
        <xdr:cNvSpPr txBox="1"/>
      </xdr:nvSpPr>
      <xdr:spPr>
        <a:xfrm>
          <a:off x="5740400" y="660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47,411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106119</xdr:rowOff>
    </xdr:from>
    <xdr:to>
      <xdr:col>4</xdr:col>
      <xdr:colOff>520700</xdr:colOff>
      <xdr:row>35</xdr:row>
      <xdr:rowOff>207719</xdr:rowOff>
    </xdr:to>
    <xdr:sp macro="" textlink="">
      <xdr:nvSpPr>
        <xdr:cNvPr id="131" name="円/楕円 130"/>
        <xdr:cNvSpPr/>
      </xdr:nvSpPr>
      <xdr:spPr bwMode="auto">
        <a:xfrm>
          <a:off x="4953000" y="671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217896</xdr:rowOff>
    </xdr:from>
    <xdr:ext cx="736600" cy="259045"/>
    <xdr:sp macro="" textlink="">
      <xdr:nvSpPr>
        <xdr:cNvPr id="132" name="テキスト ボックス 131"/>
        <xdr:cNvSpPr txBox="1"/>
      </xdr:nvSpPr>
      <xdr:spPr>
        <a:xfrm>
          <a:off x="4622800" y="6485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55,956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19315</xdr:rowOff>
    </xdr:from>
    <xdr:to>
      <xdr:col>3</xdr:col>
      <xdr:colOff>955675</xdr:colOff>
      <xdr:row>35</xdr:row>
      <xdr:rowOff>120915</xdr:rowOff>
    </xdr:to>
    <xdr:sp macro="" textlink="">
      <xdr:nvSpPr>
        <xdr:cNvPr id="133" name="円/楕円 132"/>
        <xdr:cNvSpPr/>
      </xdr:nvSpPr>
      <xdr:spPr bwMode="auto">
        <a:xfrm>
          <a:off x="4254500" y="6629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131092</xdr:rowOff>
    </xdr:from>
    <xdr:ext cx="762000" cy="259045"/>
    <xdr:sp macro="" textlink="">
      <xdr:nvSpPr>
        <xdr:cNvPr id="134" name="テキスト ボックス 133"/>
        <xdr:cNvSpPr txBox="1"/>
      </xdr:nvSpPr>
      <xdr:spPr>
        <a:xfrm>
          <a:off x="3924300" y="639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74,942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304398</xdr:rowOff>
    </xdr:from>
    <xdr:to>
      <xdr:col>3</xdr:col>
      <xdr:colOff>257175</xdr:colOff>
      <xdr:row>35</xdr:row>
      <xdr:rowOff>63098</xdr:rowOff>
    </xdr:to>
    <xdr:sp macro="" textlink="">
      <xdr:nvSpPr>
        <xdr:cNvPr id="135" name="円/楕円 134"/>
        <xdr:cNvSpPr/>
      </xdr:nvSpPr>
      <xdr:spPr bwMode="auto">
        <a:xfrm>
          <a:off x="3556000" y="6571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73275</xdr:rowOff>
    </xdr:from>
    <xdr:ext cx="762000" cy="259045"/>
    <xdr:sp macro="" textlink="">
      <xdr:nvSpPr>
        <xdr:cNvPr id="136" name="テキスト ボックス 135"/>
        <xdr:cNvSpPr txBox="1"/>
      </xdr:nvSpPr>
      <xdr:spPr>
        <a:xfrm>
          <a:off x="3225800" y="634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87,588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244577</xdr:rowOff>
    </xdr:from>
    <xdr:to>
      <xdr:col>2</xdr:col>
      <xdr:colOff>692150</xdr:colOff>
      <xdr:row>35</xdr:row>
      <xdr:rowOff>3277</xdr:rowOff>
    </xdr:to>
    <xdr:sp macro="" textlink="">
      <xdr:nvSpPr>
        <xdr:cNvPr id="137" name="円/楕円 136"/>
        <xdr:cNvSpPr/>
      </xdr:nvSpPr>
      <xdr:spPr bwMode="auto">
        <a:xfrm>
          <a:off x="2857500" y="6512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13455</xdr:rowOff>
    </xdr:from>
    <xdr:ext cx="762000" cy="259045"/>
    <xdr:sp macro="" textlink="">
      <xdr:nvSpPr>
        <xdr:cNvPr id="138" name="テキスト ボックス 137"/>
        <xdr:cNvSpPr txBox="1"/>
      </xdr:nvSpPr>
      <xdr:spPr>
        <a:xfrm>
          <a:off x="2527300" y="62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財政健全化を着実に進めていることから、実質収支額は継続的に黒字を確保している。実質単年度収支については、財政健全化に伴い行った町債繰上償還</a:t>
          </a:r>
          <a:r>
            <a:rPr kumimoji="1" lang="en-US" altLang="ja-JP" sz="1400">
              <a:latin typeface="ＭＳ ゴシック" pitchFamily="49" charset="-128"/>
              <a:ea typeface="ＭＳ ゴシック" pitchFamily="49" charset="-128"/>
            </a:rPr>
            <a:t>204,390</a:t>
          </a:r>
          <a:r>
            <a:rPr kumimoji="1" lang="ja-JP" altLang="en-US" sz="1400">
              <a:latin typeface="ＭＳ ゴシック" pitchFamily="49" charset="-128"/>
              <a:ea typeface="ＭＳ ゴシック" pitchFamily="49" charset="-128"/>
            </a:rPr>
            <a:t>千円の影響により、対前年度比１１．５４ポイント増の１２．０７％となった。また、財政調整基金についても適切な財源の確保と歳出の精査により、取り崩しを回避しており、１．２９ポイント増の２４．７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今後も、事務事業の見直しを行い、健全な行財政運営に努めていく。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一般会計の歳入における地方交付税の割合は５０％を超え、町の財政運営において地方交付税への依存度が非常に高い状況である。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入面においては、近年地方交付税額が堅調に推移されている状況である。歳出面においては、財政健全化の取り組みにより、経常経費、投資的経費の抑制に努めたことで、財政調整基金残高の増、実質収支・実質単年度収支の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においては、独立採算の運営堅持により、連結実質赤字比率においても黒字となっているが、簡易水道特別会計や国民健康保険特別会計等は将来的に独立採算が困難となることも懸念されるため、より一層の健全化の取り組み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平成２４年度から平成２６年度の３年平均）は警戒ラインの１８％を下回る１２．２％となり、前年度１５．２％から３．０ポイント改善した。これは、単年度比率の高かった平成２３年度数値（１８．７％）が今回の直近三カ年から除外されたことに加え、ごみ処理施設の償還終了等に伴う邑智郡総合事務組合負担金の減額（前年比△２，９２１万７千円）等によるものが大きな要因ある。このように、近年の数値の改善は、組合等が起こした地方債の元利償還金に対する負担金等の減少が大きな要因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の将来負担比率は２．５％と前年度より３２．４％改善したが、平成２６年度における将来負担比率はさらに減少しマイナスとなった。これは、実質公債費比率と同様にこれまでの財政健全化計画の取組成果に加え、邑智郡総合事務組合で取り組んでいる広域ごみ処理等負担金の残高が着実に減少していることが大きな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また、理論償還である臨時財政対策債の償還を繰り上げたことにより、基準財政需要額見込み額の増加に対し、地方債現在高が減少していることが影響している。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62</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64</v>
      </c>
      <c r="C3" s="359"/>
      <c r="D3" s="359"/>
      <c r="E3" s="360"/>
      <c r="F3" s="360"/>
      <c r="G3" s="360"/>
      <c r="H3" s="360"/>
      <c r="I3" s="360"/>
      <c r="J3" s="360"/>
      <c r="K3" s="360"/>
      <c r="L3" s="360" t="s">
        <v>65</v>
      </c>
      <c r="M3" s="360"/>
      <c r="N3" s="360"/>
      <c r="O3" s="360"/>
      <c r="P3" s="360"/>
      <c r="Q3" s="360"/>
      <c r="R3" s="367"/>
      <c r="S3" s="367"/>
      <c r="T3" s="367"/>
      <c r="U3" s="367"/>
      <c r="V3" s="368"/>
      <c r="W3" s="342" t="s">
        <v>66</v>
      </c>
      <c r="X3" s="343"/>
      <c r="Y3" s="343"/>
      <c r="Z3" s="343"/>
      <c r="AA3" s="343"/>
      <c r="AB3" s="359"/>
      <c r="AC3" s="367" t="s">
        <v>67</v>
      </c>
      <c r="AD3" s="343"/>
      <c r="AE3" s="343"/>
      <c r="AF3" s="343"/>
      <c r="AG3" s="343"/>
      <c r="AH3" s="343"/>
      <c r="AI3" s="343"/>
      <c r="AJ3" s="343"/>
      <c r="AK3" s="343"/>
      <c r="AL3" s="344"/>
      <c r="AM3" s="342" t="s">
        <v>68</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69</v>
      </c>
      <c r="BO3" s="343"/>
      <c r="BP3" s="343"/>
      <c r="BQ3" s="343"/>
      <c r="BR3" s="343"/>
      <c r="BS3" s="343"/>
      <c r="BT3" s="343"/>
      <c r="BU3" s="344"/>
      <c r="BV3" s="342" t="s">
        <v>70</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71</v>
      </c>
      <c r="CU3" s="343"/>
      <c r="CV3" s="343"/>
      <c r="CW3" s="343"/>
      <c r="CX3" s="343"/>
      <c r="CY3" s="343"/>
      <c r="CZ3" s="343"/>
      <c r="DA3" s="344"/>
      <c r="DB3" s="342" t="s">
        <v>72</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73</v>
      </c>
      <c r="AZ4" s="346"/>
      <c r="BA4" s="346"/>
      <c r="BB4" s="346"/>
      <c r="BC4" s="346"/>
      <c r="BD4" s="346"/>
      <c r="BE4" s="346"/>
      <c r="BF4" s="346"/>
      <c r="BG4" s="346"/>
      <c r="BH4" s="346"/>
      <c r="BI4" s="346"/>
      <c r="BJ4" s="346"/>
      <c r="BK4" s="346"/>
      <c r="BL4" s="346"/>
      <c r="BM4" s="347"/>
      <c r="BN4" s="348">
        <v>4040778</v>
      </c>
      <c r="BO4" s="349"/>
      <c r="BP4" s="349"/>
      <c r="BQ4" s="349"/>
      <c r="BR4" s="349"/>
      <c r="BS4" s="349"/>
      <c r="BT4" s="349"/>
      <c r="BU4" s="350"/>
      <c r="BV4" s="348">
        <v>3837509</v>
      </c>
      <c r="BW4" s="349"/>
      <c r="BX4" s="349"/>
      <c r="BY4" s="349"/>
      <c r="BZ4" s="349"/>
      <c r="CA4" s="349"/>
      <c r="CB4" s="349"/>
      <c r="CC4" s="350"/>
      <c r="CD4" s="351" t="s">
        <v>74</v>
      </c>
      <c r="CE4" s="352"/>
      <c r="CF4" s="352"/>
      <c r="CG4" s="352"/>
      <c r="CH4" s="352"/>
      <c r="CI4" s="352"/>
      <c r="CJ4" s="352"/>
      <c r="CK4" s="352"/>
      <c r="CL4" s="352"/>
      <c r="CM4" s="352"/>
      <c r="CN4" s="352"/>
      <c r="CO4" s="352"/>
      <c r="CP4" s="352"/>
      <c r="CQ4" s="352"/>
      <c r="CR4" s="352"/>
      <c r="CS4" s="353"/>
      <c r="CT4" s="354">
        <v>3.7</v>
      </c>
      <c r="CU4" s="355"/>
      <c r="CV4" s="355"/>
      <c r="CW4" s="355"/>
      <c r="CX4" s="355"/>
      <c r="CY4" s="355"/>
      <c r="CZ4" s="355"/>
      <c r="DA4" s="356"/>
      <c r="DB4" s="354">
        <v>2.1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75</v>
      </c>
      <c r="AN5" s="415"/>
      <c r="AO5" s="415"/>
      <c r="AP5" s="415"/>
      <c r="AQ5" s="415"/>
      <c r="AR5" s="415"/>
      <c r="AS5" s="415"/>
      <c r="AT5" s="416"/>
      <c r="AU5" s="417" t="s">
        <v>76</v>
      </c>
      <c r="AV5" s="418"/>
      <c r="AW5" s="418"/>
      <c r="AX5" s="418"/>
      <c r="AY5" s="419" t="s">
        <v>77</v>
      </c>
      <c r="AZ5" s="420"/>
      <c r="BA5" s="420"/>
      <c r="BB5" s="420"/>
      <c r="BC5" s="420"/>
      <c r="BD5" s="420"/>
      <c r="BE5" s="420"/>
      <c r="BF5" s="420"/>
      <c r="BG5" s="420"/>
      <c r="BH5" s="420"/>
      <c r="BI5" s="420"/>
      <c r="BJ5" s="420"/>
      <c r="BK5" s="420"/>
      <c r="BL5" s="420"/>
      <c r="BM5" s="421"/>
      <c r="BN5" s="385">
        <v>3947601</v>
      </c>
      <c r="BO5" s="386"/>
      <c r="BP5" s="386"/>
      <c r="BQ5" s="386"/>
      <c r="BR5" s="386"/>
      <c r="BS5" s="386"/>
      <c r="BT5" s="386"/>
      <c r="BU5" s="387"/>
      <c r="BV5" s="385">
        <v>3778921</v>
      </c>
      <c r="BW5" s="386"/>
      <c r="BX5" s="386"/>
      <c r="BY5" s="386"/>
      <c r="BZ5" s="386"/>
      <c r="CA5" s="386"/>
      <c r="CB5" s="386"/>
      <c r="CC5" s="387"/>
      <c r="CD5" s="388" t="s">
        <v>78</v>
      </c>
      <c r="CE5" s="389"/>
      <c r="CF5" s="389"/>
      <c r="CG5" s="389"/>
      <c r="CH5" s="389"/>
      <c r="CI5" s="389"/>
      <c r="CJ5" s="389"/>
      <c r="CK5" s="389"/>
      <c r="CL5" s="389"/>
      <c r="CM5" s="389"/>
      <c r="CN5" s="389"/>
      <c r="CO5" s="389"/>
      <c r="CP5" s="389"/>
      <c r="CQ5" s="389"/>
      <c r="CR5" s="389"/>
      <c r="CS5" s="390"/>
      <c r="CT5" s="382">
        <v>96.5</v>
      </c>
      <c r="CU5" s="383"/>
      <c r="CV5" s="383"/>
      <c r="CW5" s="383"/>
      <c r="CX5" s="383"/>
      <c r="CY5" s="383"/>
      <c r="CZ5" s="383"/>
      <c r="DA5" s="384"/>
      <c r="DB5" s="382">
        <v>91.5</v>
      </c>
      <c r="DC5" s="383"/>
      <c r="DD5" s="383"/>
      <c r="DE5" s="383"/>
      <c r="DF5" s="383"/>
      <c r="DG5" s="383"/>
      <c r="DH5" s="383"/>
      <c r="DI5" s="384"/>
      <c r="DJ5" s="137"/>
      <c r="DK5" s="137"/>
      <c r="DL5" s="137"/>
      <c r="DM5" s="137"/>
      <c r="DN5" s="137"/>
      <c r="DO5" s="137"/>
    </row>
    <row r="6" spans="1:119" ht="18.75" customHeight="1" x14ac:dyDescent="0.15">
      <c r="A6" s="138"/>
      <c r="B6" s="391" t="s">
        <v>79</v>
      </c>
      <c r="C6" s="392"/>
      <c r="D6" s="392"/>
      <c r="E6" s="393"/>
      <c r="F6" s="393"/>
      <c r="G6" s="393"/>
      <c r="H6" s="393"/>
      <c r="I6" s="393"/>
      <c r="J6" s="393"/>
      <c r="K6" s="393"/>
      <c r="L6" s="393" t="s">
        <v>80</v>
      </c>
      <c r="M6" s="393"/>
      <c r="N6" s="393"/>
      <c r="O6" s="393"/>
      <c r="P6" s="393"/>
      <c r="Q6" s="393"/>
      <c r="R6" s="397"/>
      <c r="S6" s="397"/>
      <c r="T6" s="397"/>
      <c r="U6" s="397"/>
      <c r="V6" s="398"/>
      <c r="W6" s="401" t="s">
        <v>81</v>
      </c>
      <c r="X6" s="402"/>
      <c r="Y6" s="402"/>
      <c r="Z6" s="402"/>
      <c r="AA6" s="402"/>
      <c r="AB6" s="392"/>
      <c r="AC6" s="405" t="s">
        <v>82</v>
      </c>
      <c r="AD6" s="406"/>
      <c r="AE6" s="406"/>
      <c r="AF6" s="406"/>
      <c r="AG6" s="406"/>
      <c r="AH6" s="406"/>
      <c r="AI6" s="406"/>
      <c r="AJ6" s="406"/>
      <c r="AK6" s="406"/>
      <c r="AL6" s="407"/>
      <c r="AM6" s="414" t="s">
        <v>83</v>
      </c>
      <c r="AN6" s="415"/>
      <c r="AO6" s="415"/>
      <c r="AP6" s="415"/>
      <c r="AQ6" s="415"/>
      <c r="AR6" s="415"/>
      <c r="AS6" s="415"/>
      <c r="AT6" s="416"/>
      <c r="AU6" s="417" t="s">
        <v>76</v>
      </c>
      <c r="AV6" s="418"/>
      <c r="AW6" s="418"/>
      <c r="AX6" s="418"/>
      <c r="AY6" s="419" t="s">
        <v>84</v>
      </c>
      <c r="AZ6" s="420"/>
      <c r="BA6" s="420"/>
      <c r="BB6" s="420"/>
      <c r="BC6" s="420"/>
      <c r="BD6" s="420"/>
      <c r="BE6" s="420"/>
      <c r="BF6" s="420"/>
      <c r="BG6" s="420"/>
      <c r="BH6" s="420"/>
      <c r="BI6" s="420"/>
      <c r="BJ6" s="420"/>
      <c r="BK6" s="420"/>
      <c r="BL6" s="420"/>
      <c r="BM6" s="421"/>
      <c r="BN6" s="385">
        <v>93177</v>
      </c>
      <c r="BO6" s="386"/>
      <c r="BP6" s="386"/>
      <c r="BQ6" s="386"/>
      <c r="BR6" s="386"/>
      <c r="BS6" s="386"/>
      <c r="BT6" s="386"/>
      <c r="BU6" s="387"/>
      <c r="BV6" s="385">
        <v>58588</v>
      </c>
      <c r="BW6" s="386"/>
      <c r="BX6" s="386"/>
      <c r="BY6" s="386"/>
      <c r="BZ6" s="386"/>
      <c r="CA6" s="386"/>
      <c r="CB6" s="386"/>
      <c r="CC6" s="387"/>
      <c r="CD6" s="388" t="s">
        <v>85</v>
      </c>
      <c r="CE6" s="389"/>
      <c r="CF6" s="389"/>
      <c r="CG6" s="389"/>
      <c r="CH6" s="389"/>
      <c r="CI6" s="389"/>
      <c r="CJ6" s="389"/>
      <c r="CK6" s="389"/>
      <c r="CL6" s="389"/>
      <c r="CM6" s="389"/>
      <c r="CN6" s="389"/>
      <c r="CO6" s="389"/>
      <c r="CP6" s="389"/>
      <c r="CQ6" s="389"/>
      <c r="CR6" s="389"/>
      <c r="CS6" s="390"/>
      <c r="CT6" s="422">
        <v>96.5</v>
      </c>
      <c r="CU6" s="423"/>
      <c r="CV6" s="423"/>
      <c r="CW6" s="423"/>
      <c r="CX6" s="423"/>
      <c r="CY6" s="423"/>
      <c r="CZ6" s="423"/>
      <c r="DA6" s="424"/>
      <c r="DB6" s="422">
        <v>96.5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86</v>
      </c>
      <c r="AN7" s="415"/>
      <c r="AO7" s="415"/>
      <c r="AP7" s="415"/>
      <c r="AQ7" s="415"/>
      <c r="AR7" s="415"/>
      <c r="AS7" s="415"/>
      <c r="AT7" s="416"/>
      <c r="AU7" s="417" t="s">
        <v>87</v>
      </c>
      <c r="AV7" s="418"/>
      <c r="AW7" s="418"/>
      <c r="AX7" s="418"/>
      <c r="AY7" s="419" t="s">
        <v>88</v>
      </c>
      <c r="AZ7" s="420"/>
      <c r="BA7" s="420"/>
      <c r="BB7" s="420"/>
      <c r="BC7" s="420"/>
      <c r="BD7" s="420"/>
      <c r="BE7" s="420"/>
      <c r="BF7" s="420"/>
      <c r="BG7" s="420"/>
      <c r="BH7" s="420"/>
      <c r="BI7" s="420"/>
      <c r="BJ7" s="420"/>
      <c r="BK7" s="420"/>
      <c r="BL7" s="420"/>
      <c r="BM7" s="421"/>
      <c r="BN7" s="385">
        <v>12470</v>
      </c>
      <c r="BO7" s="386"/>
      <c r="BP7" s="386"/>
      <c r="BQ7" s="386"/>
      <c r="BR7" s="386"/>
      <c r="BS7" s="386"/>
      <c r="BT7" s="386"/>
      <c r="BU7" s="387"/>
      <c r="BV7" s="385">
        <v>13358</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2177907</v>
      </c>
      <c r="CU7" s="386"/>
      <c r="CV7" s="386"/>
      <c r="CW7" s="386"/>
      <c r="CX7" s="386"/>
      <c r="CY7" s="386"/>
      <c r="CZ7" s="386"/>
      <c r="DA7" s="387"/>
      <c r="DB7" s="385">
        <v>2200055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80707</v>
      </c>
      <c r="BO8" s="386"/>
      <c r="BP8" s="386"/>
      <c r="BQ8" s="386"/>
      <c r="BR8" s="386"/>
      <c r="BS8" s="386"/>
      <c r="BT8" s="386"/>
      <c r="BU8" s="387"/>
      <c r="BV8" s="385">
        <v>45230</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0.16</v>
      </c>
      <c r="CU8" s="426"/>
      <c r="CV8" s="426"/>
      <c r="CW8" s="426"/>
      <c r="CX8" s="426"/>
      <c r="CY8" s="426"/>
      <c r="CZ8" s="426"/>
      <c r="DA8" s="427"/>
      <c r="DB8" s="425">
        <v>0.16</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3900</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76</v>
      </c>
      <c r="AV9" s="418"/>
      <c r="AW9" s="418"/>
      <c r="AX9" s="418"/>
      <c r="AY9" s="419" t="s">
        <v>98</v>
      </c>
      <c r="AZ9" s="420"/>
      <c r="BA9" s="420"/>
      <c r="BB9" s="420"/>
      <c r="BC9" s="420"/>
      <c r="BD9" s="420"/>
      <c r="BE9" s="420"/>
      <c r="BF9" s="420"/>
      <c r="BG9" s="420"/>
      <c r="BH9" s="420"/>
      <c r="BI9" s="420"/>
      <c r="BJ9" s="420"/>
      <c r="BK9" s="420"/>
      <c r="BL9" s="420"/>
      <c r="BM9" s="421"/>
      <c r="BN9" s="385">
        <v>35477</v>
      </c>
      <c r="BO9" s="386"/>
      <c r="BP9" s="386"/>
      <c r="BQ9" s="386"/>
      <c r="BR9" s="386"/>
      <c r="BS9" s="386"/>
      <c r="BT9" s="386"/>
      <c r="BU9" s="387"/>
      <c r="BV9" s="385">
        <v>-24560</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25.5</v>
      </c>
      <c r="CU9" s="383"/>
      <c r="CV9" s="383"/>
      <c r="CW9" s="383"/>
      <c r="CX9" s="383"/>
      <c r="CY9" s="383"/>
      <c r="CZ9" s="383"/>
      <c r="DA9" s="384"/>
      <c r="DB9" s="382">
        <v>18.3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4324</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23000</v>
      </c>
      <c r="BO10" s="386"/>
      <c r="BP10" s="386"/>
      <c r="BQ10" s="386"/>
      <c r="BR10" s="386"/>
      <c r="BS10" s="386"/>
      <c r="BT10" s="386"/>
      <c r="BU10" s="387"/>
      <c r="BV10" s="385">
        <v>36200</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108</v>
      </c>
      <c r="AV11" s="418"/>
      <c r="AW11" s="418"/>
      <c r="AX11" s="418"/>
      <c r="AY11" s="419" t="s">
        <v>109</v>
      </c>
      <c r="AZ11" s="420"/>
      <c r="BA11" s="420"/>
      <c r="BB11" s="420"/>
      <c r="BC11" s="420"/>
      <c r="BD11" s="420"/>
      <c r="BE11" s="420"/>
      <c r="BF11" s="420"/>
      <c r="BG11" s="420"/>
      <c r="BH11" s="420"/>
      <c r="BI11" s="420"/>
      <c r="BJ11" s="420"/>
      <c r="BK11" s="420"/>
      <c r="BL11" s="420"/>
      <c r="BM11" s="421"/>
      <c r="BN11" s="385">
        <v>204390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3508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3492</v>
      </c>
      <c r="S13" s="467"/>
      <c r="T13" s="467"/>
      <c r="U13" s="467"/>
      <c r="V13" s="468"/>
      <c r="W13" s="401" t="s">
        <v>122</v>
      </c>
      <c r="X13" s="402"/>
      <c r="Y13" s="402"/>
      <c r="Z13" s="402"/>
      <c r="AA13" s="402"/>
      <c r="AB13" s="392"/>
      <c r="AC13" s="436">
        <v>280</v>
      </c>
      <c r="AD13" s="437"/>
      <c r="AE13" s="437"/>
      <c r="AF13" s="437"/>
      <c r="AG13" s="476"/>
      <c r="AH13" s="436">
        <v>344</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262867</v>
      </c>
      <c r="BO13" s="386"/>
      <c r="BP13" s="386"/>
      <c r="BQ13" s="386"/>
      <c r="BR13" s="386"/>
      <c r="BS13" s="386"/>
      <c r="BT13" s="386"/>
      <c r="BU13" s="387"/>
      <c r="BV13" s="385">
        <v>11640</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12.2</v>
      </c>
      <c r="CU13" s="383"/>
      <c r="CV13" s="383"/>
      <c r="CW13" s="383"/>
      <c r="CX13" s="383"/>
      <c r="CY13" s="383"/>
      <c r="CZ13" s="383"/>
      <c r="DA13" s="384"/>
      <c r="DB13" s="382">
        <v>15.2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3615</v>
      </c>
      <c r="S14" s="467"/>
      <c r="T14" s="467"/>
      <c r="U14" s="467"/>
      <c r="V14" s="468"/>
      <c r="W14" s="375"/>
      <c r="X14" s="376"/>
      <c r="Y14" s="376"/>
      <c r="Z14" s="376"/>
      <c r="AA14" s="376"/>
      <c r="AB14" s="365"/>
      <c r="AC14" s="469">
        <v>15.1</v>
      </c>
      <c r="AD14" s="470"/>
      <c r="AE14" s="470"/>
      <c r="AF14" s="470"/>
      <c r="AG14" s="471"/>
      <c r="AH14" s="469">
        <v>16.3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v>2.5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3596</v>
      </c>
      <c r="S15" s="467"/>
      <c r="T15" s="467"/>
      <c r="U15" s="467"/>
      <c r="V15" s="468"/>
      <c r="W15" s="401" t="s">
        <v>129</v>
      </c>
      <c r="X15" s="402"/>
      <c r="Y15" s="402"/>
      <c r="Z15" s="402"/>
      <c r="AA15" s="402"/>
      <c r="AB15" s="392"/>
      <c r="AC15" s="436">
        <v>341</v>
      </c>
      <c r="AD15" s="437"/>
      <c r="AE15" s="437"/>
      <c r="AF15" s="437"/>
      <c r="AG15" s="476"/>
      <c r="AH15" s="436">
        <v>416</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320881</v>
      </c>
      <c r="BO15" s="349"/>
      <c r="BP15" s="349"/>
      <c r="BQ15" s="349"/>
      <c r="BR15" s="349"/>
      <c r="BS15" s="349"/>
      <c r="BT15" s="349"/>
      <c r="BU15" s="350"/>
      <c r="BV15" s="348">
        <v>314655</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18.399999999999999</v>
      </c>
      <c r="AD16" s="470"/>
      <c r="AE16" s="470"/>
      <c r="AF16" s="470"/>
      <c r="AG16" s="471"/>
      <c r="AH16" s="469">
        <v>19.7</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1984940</v>
      </c>
      <c r="BO16" s="386"/>
      <c r="BP16" s="386"/>
      <c r="BQ16" s="386"/>
      <c r="BR16" s="386"/>
      <c r="BS16" s="386"/>
      <c r="BT16" s="386"/>
      <c r="BU16" s="387"/>
      <c r="BV16" s="385">
        <v>2005397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1228</v>
      </c>
      <c r="AD17" s="437"/>
      <c r="AE17" s="437"/>
      <c r="AF17" s="437"/>
      <c r="AG17" s="476"/>
      <c r="AH17" s="436">
        <v>1348</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402185</v>
      </c>
      <c r="BO17" s="386"/>
      <c r="BP17" s="386"/>
      <c r="BQ17" s="386"/>
      <c r="BR17" s="386"/>
      <c r="BS17" s="386"/>
      <c r="BT17" s="386"/>
      <c r="BU17" s="387"/>
      <c r="BV17" s="385">
        <v>394744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106.43</v>
      </c>
      <c r="M18" s="498"/>
      <c r="N18" s="498"/>
      <c r="O18" s="498"/>
      <c r="P18" s="498"/>
      <c r="Q18" s="498"/>
      <c r="R18" s="499"/>
      <c r="S18" s="499"/>
      <c r="T18" s="499"/>
      <c r="U18" s="499"/>
      <c r="V18" s="500"/>
      <c r="W18" s="403"/>
      <c r="X18" s="404"/>
      <c r="Y18" s="404"/>
      <c r="Z18" s="404"/>
      <c r="AA18" s="404"/>
      <c r="AB18" s="395"/>
      <c r="AC18" s="501">
        <v>66.400000000000006</v>
      </c>
      <c r="AD18" s="502"/>
      <c r="AE18" s="502"/>
      <c r="AF18" s="502"/>
      <c r="AG18" s="503"/>
      <c r="AH18" s="501">
        <v>63.8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2008526</v>
      </c>
      <c r="BO18" s="386"/>
      <c r="BP18" s="386"/>
      <c r="BQ18" s="386"/>
      <c r="BR18" s="386"/>
      <c r="BS18" s="386"/>
      <c r="BT18" s="386"/>
      <c r="BU18" s="387"/>
      <c r="BV18" s="385">
        <v>2031585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37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2750714</v>
      </c>
      <c r="BO19" s="386"/>
      <c r="BP19" s="386"/>
      <c r="BQ19" s="386"/>
      <c r="BR19" s="386"/>
      <c r="BS19" s="386"/>
      <c r="BT19" s="386"/>
      <c r="BU19" s="387"/>
      <c r="BV19" s="385">
        <v>2704456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1666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3262803</v>
      </c>
      <c r="BO23" s="386"/>
      <c r="BP23" s="386"/>
      <c r="BQ23" s="386"/>
      <c r="BR23" s="386"/>
      <c r="BS23" s="386"/>
      <c r="BT23" s="386"/>
      <c r="BU23" s="387"/>
      <c r="BV23" s="385">
        <v>3545232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6000</v>
      </c>
      <c r="R24" s="437"/>
      <c r="S24" s="437"/>
      <c r="T24" s="437"/>
      <c r="U24" s="437"/>
      <c r="V24" s="476"/>
      <c r="W24" s="531"/>
      <c r="X24" s="519"/>
      <c r="Y24" s="520"/>
      <c r="Z24" s="435" t="s">
        <v>153</v>
      </c>
      <c r="AA24" s="415"/>
      <c r="AB24" s="415"/>
      <c r="AC24" s="415"/>
      <c r="AD24" s="415"/>
      <c r="AE24" s="415"/>
      <c r="AF24" s="415"/>
      <c r="AG24" s="416"/>
      <c r="AH24" s="436">
        <v>54</v>
      </c>
      <c r="AI24" s="437"/>
      <c r="AJ24" s="437"/>
      <c r="AK24" s="437"/>
      <c r="AL24" s="476"/>
      <c r="AM24" s="436">
        <v>156168</v>
      </c>
      <c r="AN24" s="437"/>
      <c r="AO24" s="437"/>
      <c r="AP24" s="437"/>
      <c r="AQ24" s="437"/>
      <c r="AR24" s="476"/>
      <c r="AS24" s="436">
        <v>2892</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2842319</v>
      </c>
      <c r="BO24" s="386"/>
      <c r="BP24" s="386"/>
      <c r="BQ24" s="386"/>
      <c r="BR24" s="386"/>
      <c r="BS24" s="386"/>
      <c r="BT24" s="386"/>
      <c r="BU24" s="387"/>
      <c r="BV24" s="385">
        <v>2824077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5400</v>
      </c>
      <c r="R25" s="437"/>
      <c r="S25" s="437"/>
      <c r="T25" s="437"/>
      <c r="U25" s="437"/>
      <c r="V25" s="476"/>
      <c r="W25" s="531"/>
      <c r="X25" s="519"/>
      <c r="Y25" s="520"/>
      <c r="Z25" s="435" t="s">
        <v>156</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291984</v>
      </c>
      <c r="BO25" s="349"/>
      <c r="BP25" s="349"/>
      <c r="BQ25" s="349"/>
      <c r="BR25" s="349"/>
      <c r="BS25" s="349"/>
      <c r="BT25" s="349"/>
      <c r="BU25" s="350"/>
      <c r="BV25" s="348">
        <v>325007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4800</v>
      </c>
      <c r="R26" s="437"/>
      <c r="S26" s="437"/>
      <c r="T26" s="437"/>
      <c r="U26" s="437"/>
      <c r="V26" s="476"/>
      <c r="W26" s="531"/>
      <c r="X26" s="519"/>
      <c r="Y26" s="520"/>
      <c r="Z26" s="435" t="s">
        <v>159</v>
      </c>
      <c r="AA26" s="541"/>
      <c r="AB26" s="541"/>
      <c r="AC26" s="541"/>
      <c r="AD26" s="541"/>
      <c r="AE26" s="541"/>
      <c r="AF26" s="541"/>
      <c r="AG26" s="542"/>
      <c r="AH26" s="436" t="s">
        <v>119</v>
      </c>
      <c r="AI26" s="437"/>
      <c r="AJ26" s="437"/>
      <c r="AK26" s="437"/>
      <c r="AL26" s="476"/>
      <c r="AM26" s="436" t="s">
        <v>119</v>
      </c>
      <c r="AN26" s="437"/>
      <c r="AO26" s="437"/>
      <c r="AP26" s="437"/>
      <c r="AQ26" s="437"/>
      <c r="AR26" s="476"/>
      <c r="AS26" s="436" t="s">
        <v>119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2736</v>
      </c>
      <c r="R27" s="437"/>
      <c r="S27" s="437"/>
      <c r="T27" s="437"/>
      <c r="U27" s="437"/>
      <c r="V27" s="476"/>
      <c r="W27" s="531"/>
      <c r="X27" s="519"/>
      <c r="Y27" s="520"/>
      <c r="Z27" s="435" t="s">
        <v>162</v>
      </c>
      <c r="AA27" s="415"/>
      <c r="AB27" s="415"/>
      <c r="AC27" s="415"/>
      <c r="AD27" s="415"/>
      <c r="AE27" s="415"/>
      <c r="AF27" s="415"/>
      <c r="AG27" s="416"/>
      <c r="AH27" s="436" t="s">
        <v>119</v>
      </c>
      <c r="AI27" s="437"/>
      <c r="AJ27" s="437"/>
      <c r="AK27" s="437"/>
      <c r="AL27" s="476"/>
      <c r="AM27" s="436" t="s">
        <v>119</v>
      </c>
      <c r="AN27" s="437"/>
      <c r="AO27" s="437"/>
      <c r="AP27" s="437"/>
      <c r="AQ27" s="437"/>
      <c r="AR27" s="476"/>
      <c r="AS27" s="436" t="s">
        <v>119</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119</v>
      </c>
      <c r="BO27" s="555"/>
      <c r="BP27" s="555"/>
      <c r="BQ27" s="555"/>
      <c r="BR27" s="555"/>
      <c r="BS27" s="555"/>
      <c r="BT27" s="555"/>
      <c r="BU27" s="556"/>
      <c r="BV27" s="554" t="s">
        <v>119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2268</v>
      </c>
      <c r="R28" s="437"/>
      <c r="S28" s="437"/>
      <c r="T28" s="437"/>
      <c r="U28" s="437"/>
      <c r="V28" s="476"/>
      <c r="W28" s="531"/>
      <c r="X28" s="519"/>
      <c r="Y28" s="520"/>
      <c r="Z28" s="435" t="s">
        <v>165</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538154</v>
      </c>
      <c r="BO28" s="349"/>
      <c r="BP28" s="349"/>
      <c r="BQ28" s="349"/>
      <c r="BR28" s="349"/>
      <c r="BS28" s="349"/>
      <c r="BT28" s="349"/>
      <c r="BU28" s="350"/>
      <c r="BV28" s="348">
        <v>515154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7</v>
      </c>
      <c r="M29" s="437"/>
      <c r="N29" s="437"/>
      <c r="O29" s="437"/>
      <c r="P29" s="476"/>
      <c r="Q29" s="436">
        <v>1890</v>
      </c>
      <c r="R29" s="437"/>
      <c r="S29" s="437"/>
      <c r="T29" s="437"/>
      <c r="U29" s="437"/>
      <c r="V29" s="476"/>
      <c r="W29" s="532"/>
      <c r="X29" s="533"/>
      <c r="Y29" s="534"/>
      <c r="Z29" s="435" t="s">
        <v>169</v>
      </c>
      <c r="AA29" s="415"/>
      <c r="AB29" s="415"/>
      <c r="AC29" s="415"/>
      <c r="AD29" s="415"/>
      <c r="AE29" s="415"/>
      <c r="AF29" s="415"/>
      <c r="AG29" s="416"/>
      <c r="AH29" s="436">
        <v>54</v>
      </c>
      <c r="AI29" s="437"/>
      <c r="AJ29" s="437"/>
      <c r="AK29" s="437"/>
      <c r="AL29" s="476"/>
      <c r="AM29" s="436">
        <v>156168</v>
      </c>
      <c r="AN29" s="437"/>
      <c r="AO29" s="437"/>
      <c r="AP29" s="437"/>
      <c r="AQ29" s="437"/>
      <c r="AR29" s="476"/>
      <c r="AS29" s="436">
        <v>2892</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719867</v>
      </c>
      <c r="BO29" s="386"/>
      <c r="BP29" s="386"/>
      <c r="BQ29" s="386"/>
      <c r="BR29" s="386"/>
      <c r="BS29" s="386"/>
      <c r="BT29" s="386"/>
      <c r="BU29" s="387"/>
      <c r="BV29" s="385">
        <v>895147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96.3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438975</v>
      </c>
      <c r="BO30" s="555"/>
      <c r="BP30" s="555"/>
      <c r="BQ30" s="555"/>
      <c r="BR30" s="555"/>
      <c r="BS30" s="555"/>
      <c r="BT30" s="555"/>
      <c r="BU30" s="556"/>
      <c r="BV30" s="554">
        <v>460184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5</v>
      </c>
      <c r="BX34" s="566"/>
      <c r="BY34" s="567" t="str">
        <f>IF('各会計、関係団体の財政状況及び健全化判断比率'!B68="","",'各会計、関係団体の財政状況及び健全化判断比率'!B68)</f>
        <v>邑智郡総合事務組合（普通）</v>
      </c>
      <c r="BZ34" s="567"/>
      <c r="CA34" s="567"/>
      <c r="CB34" s="567"/>
      <c r="CC34" s="567"/>
      <c r="CD34" s="567"/>
      <c r="CE34" s="567"/>
      <c r="CF34" s="567"/>
      <c r="CG34" s="567"/>
      <c r="CH34" s="567"/>
      <c r="CI34" s="567"/>
      <c r="CJ34" s="567"/>
      <c r="CK34" s="567"/>
      <c r="CL34" s="567"/>
      <c r="CM34" s="567"/>
      <c r="CN34" s="165"/>
      <c r="CO34" s="566">
        <f>IF(CQ34="","",MAX(C34:D43,U34:V43,AM34:AN43,BE34:BF43,BW34:BX43)+1)</f>
        <v>12</v>
      </c>
      <c r="CP34" s="566"/>
      <c r="CQ34" s="567" t="str">
        <f>IF('各会計、関係団体の財政状況及び健全化判断比率'!BS7="","",'各会計、関係団体の財政状況及び健全化判断比率'!BS7)</f>
        <v>川本町農業公社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6</v>
      </c>
      <c r="BX35" s="566"/>
      <c r="BY35" s="567" t="str">
        <f>IF('各会計、関係団体の財政状況及び健全化判断比率'!B69="","",'各会計、関係団体の財政状況及び健全化判断比率'!B69)</f>
        <v>邑智郡総合事務組合（介護）</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7</v>
      </c>
      <c r="BX36" s="566"/>
      <c r="BY36" s="567" t="str">
        <f>IF('各会計、関係団体の財政状況及び健全化判断比率'!B70="","",'各会計、関係団体の財政状況及び健全化判断比率'!B70)</f>
        <v>邑智郡公立病院組合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8</v>
      </c>
      <c r="BX37" s="566"/>
      <c r="BY37" s="567" t="str">
        <f>IF('各会計、関係団体の財政状況及び健全化判断比率'!B71="","",'各会計、関係団体の財政状況及び健全化判断比率'!B71)</f>
        <v>島根県市町村総合事務組合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9</v>
      </c>
      <c r="BX38" s="566"/>
      <c r="BY38" s="567" t="str">
        <f>IF('各会計、関係団体の財政状況及び健全化判断比率'!B72="","",'各会計、関係団体の財政状況及び健全化判断比率'!B72)</f>
        <v>島根県後期高齢者医療広域連合（普通）</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10</v>
      </c>
      <c r="BX39" s="566"/>
      <c r="BY39" s="567" t="str">
        <f>IF('各会計、関係団体の財政状況及び健全化判断比率'!B73="","",'各会計、関係団体の財政状況及び健全化判断比率'!B73)</f>
        <v>島根県後期高齢者医療広域連合（後期高齢）</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11</v>
      </c>
      <c r="BX40" s="566"/>
      <c r="BY40" s="567" t="str">
        <f>IF('各会計、関係団体の財政状況及び健全化判断比率'!B74="","",'各会計、関係団体の財政状況及び健全化判断比率'!B74)</f>
        <v>江津邑智消防組合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329251</v>
      </c>
      <c r="S5" s="583"/>
      <c r="T5" s="583"/>
      <c r="U5" s="583"/>
      <c r="V5" s="583"/>
      <c r="W5" s="583"/>
      <c r="X5" s="583"/>
      <c r="Y5" s="584"/>
      <c r="Z5" s="585">
        <v>8.1</v>
      </c>
      <c r="AA5" s="585"/>
      <c r="AB5" s="585"/>
      <c r="AC5" s="585"/>
      <c r="AD5" s="586">
        <v>329251</v>
      </c>
      <c r="AE5" s="586"/>
      <c r="AF5" s="586"/>
      <c r="AG5" s="586"/>
      <c r="AH5" s="586"/>
      <c r="AI5" s="586"/>
      <c r="AJ5" s="586"/>
      <c r="AK5" s="586"/>
      <c r="AL5" s="587">
        <v>15.8</v>
      </c>
      <c r="AM5" s="588"/>
      <c r="AN5" s="588"/>
      <c r="AO5" s="589"/>
      <c r="AP5" s="579" t="s">
        <v>207</v>
      </c>
      <c r="AQ5" s="580"/>
      <c r="AR5" s="580"/>
      <c r="AS5" s="580"/>
      <c r="AT5" s="580"/>
      <c r="AU5" s="580"/>
      <c r="AV5" s="580"/>
      <c r="AW5" s="580"/>
      <c r="AX5" s="580"/>
      <c r="AY5" s="580"/>
      <c r="AZ5" s="580"/>
      <c r="BA5" s="580"/>
      <c r="BB5" s="580"/>
      <c r="BC5" s="580"/>
      <c r="BD5" s="580"/>
      <c r="BE5" s="580"/>
      <c r="BF5" s="581"/>
      <c r="BG5" s="593">
        <v>329251</v>
      </c>
      <c r="BH5" s="594"/>
      <c r="BI5" s="594"/>
      <c r="BJ5" s="594"/>
      <c r="BK5" s="594"/>
      <c r="BL5" s="594"/>
      <c r="BM5" s="594"/>
      <c r="BN5" s="595"/>
      <c r="BO5" s="596">
        <v>100</v>
      </c>
      <c r="BP5" s="596"/>
      <c r="BQ5" s="596"/>
      <c r="BR5" s="596"/>
      <c r="BS5" s="597">
        <v>25886</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34861</v>
      </c>
      <c r="S6" s="594"/>
      <c r="T6" s="594"/>
      <c r="U6" s="594"/>
      <c r="V6" s="594"/>
      <c r="W6" s="594"/>
      <c r="X6" s="594"/>
      <c r="Y6" s="595"/>
      <c r="Z6" s="596">
        <v>0.9</v>
      </c>
      <c r="AA6" s="596"/>
      <c r="AB6" s="596"/>
      <c r="AC6" s="596"/>
      <c r="AD6" s="597">
        <v>34861</v>
      </c>
      <c r="AE6" s="597"/>
      <c r="AF6" s="597"/>
      <c r="AG6" s="597"/>
      <c r="AH6" s="597"/>
      <c r="AI6" s="597"/>
      <c r="AJ6" s="597"/>
      <c r="AK6" s="597"/>
      <c r="AL6" s="598">
        <v>1.7</v>
      </c>
      <c r="AM6" s="599"/>
      <c r="AN6" s="599"/>
      <c r="AO6" s="600"/>
      <c r="AP6" s="590" t="s">
        <v>212</v>
      </c>
      <c r="AQ6" s="591"/>
      <c r="AR6" s="591"/>
      <c r="AS6" s="591"/>
      <c r="AT6" s="591"/>
      <c r="AU6" s="591"/>
      <c r="AV6" s="591"/>
      <c r="AW6" s="591"/>
      <c r="AX6" s="591"/>
      <c r="AY6" s="591"/>
      <c r="AZ6" s="591"/>
      <c r="BA6" s="591"/>
      <c r="BB6" s="591"/>
      <c r="BC6" s="591"/>
      <c r="BD6" s="591"/>
      <c r="BE6" s="591"/>
      <c r="BF6" s="592"/>
      <c r="BG6" s="593">
        <v>329251</v>
      </c>
      <c r="BH6" s="594"/>
      <c r="BI6" s="594"/>
      <c r="BJ6" s="594"/>
      <c r="BK6" s="594"/>
      <c r="BL6" s="594"/>
      <c r="BM6" s="594"/>
      <c r="BN6" s="595"/>
      <c r="BO6" s="596">
        <v>100</v>
      </c>
      <c r="BP6" s="596"/>
      <c r="BQ6" s="596"/>
      <c r="BR6" s="596"/>
      <c r="BS6" s="597">
        <v>25886</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47439</v>
      </c>
      <c r="CS6" s="594"/>
      <c r="CT6" s="594"/>
      <c r="CU6" s="594"/>
      <c r="CV6" s="594"/>
      <c r="CW6" s="594"/>
      <c r="CX6" s="594"/>
      <c r="CY6" s="595"/>
      <c r="CZ6" s="596">
        <v>1.2</v>
      </c>
      <c r="DA6" s="596"/>
      <c r="DB6" s="596"/>
      <c r="DC6" s="596"/>
      <c r="DD6" s="602" t="s">
        <v>214</v>
      </c>
      <c r="DE6" s="594"/>
      <c r="DF6" s="594"/>
      <c r="DG6" s="594"/>
      <c r="DH6" s="594"/>
      <c r="DI6" s="594"/>
      <c r="DJ6" s="594"/>
      <c r="DK6" s="594"/>
      <c r="DL6" s="594"/>
      <c r="DM6" s="594"/>
      <c r="DN6" s="594"/>
      <c r="DO6" s="594"/>
      <c r="DP6" s="595"/>
      <c r="DQ6" s="602">
        <v>47431</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900</v>
      </c>
      <c r="S7" s="594"/>
      <c r="T7" s="594"/>
      <c r="U7" s="594"/>
      <c r="V7" s="594"/>
      <c r="W7" s="594"/>
      <c r="X7" s="594"/>
      <c r="Y7" s="595"/>
      <c r="Z7" s="596">
        <v>0</v>
      </c>
      <c r="AA7" s="596"/>
      <c r="AB7" s="596"/>
      <c r="AC7" s="596"/>
      <c r="AD7" s="597">
        <v>900</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132178</v>
      </c>
      <c r="BH7" s="594"/>
      <c r="BI7" s="594"/>
      <c r="BJ7" s="594"/>
      <c r="BK7" s="594"/>
      <c r="BL7" s="594"/>
      <c r="BM7" s="594"/>
      <c r="BN7" s="595"/>
      <c r="BO7" s="596">
        <v>40.1</v>
      </c>
      <c r="BP7" s="596"/>
      <c r="BQ7" s="596"/>
      <c r="BR7" s="596"/>
      <c r="BS7" s="597">
        <v>4264</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593394</v>
      </c>
      <c r="CS7" s="594"/>
      <c r="CT7" s="594"/>
      <c r="CU7" s="594"/>
      <c r="CV7" s="594"/>
      <c r="CW7" s="594"/>
      <c r="CX7" s="594"/>
      <c r="CY7" s="595"/>
      <c r="CZ7" s="596">
        <v>15</v>
      </c>
      <c r="DA7" s="596"/>
      <c r="DB7" s="596"/>
      <c r="DC7" s="596"/>
      <c r="DD7" s="602">
        <v>61850</v>
      </c>
      <c r="DE7" s="594"/>
      <c r="DF7" s="594"/>
      <c r="DG7" s="594"/>
      <c r="DH7" s="594"/>
      <c r="DI7" s="594"/>
      <c r="DJ7" s="594"/>
      <c r="DK7" s="594"/>
      <c r="DL7" s="594"/>
      <c r="DM7" s="594"/>
      <c r="DN7" s="594"/>
      <c r="DO7" s="594"/>
      <c r="DP7" s="595"/>
      <c r="DQ7" s="602">
        <v>446756</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1705</v>
      </c>
      <c r="S8" s="594"/>
      <c r="T8" s="594"/>
      <c r="U8" s="594"/>
      <c r="V8" s="594"/>
      <c r="W8" s="594"/>
      <c r="X8" s="594"/>
      <c r="Y8" s="595"/>
      <c r="Z8" s="596">
        <v>0</v>
      </c>
      <c r="AA8" s="596"/>
      <c r="AB8" s="596"/>
      <c r="AC8" s="596"/>
      <c r="AD8" s="597">
        <v>1705</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5414</v>
      </c>
      <c r="BH8" s="594"/>
      <c r="BI8" s="594"/>
      <c r="BJ8" s="594"/>
      <c r="BK8" s="594"/>
      <c r="BL8" s="594"/>
      <c r="BM8" s="594"/>
      <c r="BN8" s="595"/>
      <c r="BO8" s="596">
        <v>1.6</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874080</v>
      </c>
      <c r="CS8" s="594"/>
      <c r="CT8" s="594"/>
      <c r="CU8" s="594"/>
      <c r="CV8" s="594"/>
      <c r="CW8" s="594"/>
      <c r="CX8" s="594"/>
      <c r="CY8" s="595"/>
      <c r="CZ8" s="596">
        <v>22.1</v>
      </c>
      <c r="DA8" s="596"/>
      <c r="DB8" s="596"/>
      <c r="DC8" s="596"/>
      <c r="DD8" s="602">
        <v>3205</v>
      </c>
      <c r="DE8" s="594"/>
      <c r="DF8" s="594"/>
      <c r="DG8" s="594"/>
      <c r="DH8" s="594"/>
      <c r="DI8" s="594"/>
      <c r="DJ8" s="594"/>
      <c r="DK8" s="594"/>
      <c r="DL8" s="594"/>
      <c r="DM8" s="594"/>
      <c r="DN8" s="594"/>
      <c r="DO8" s="594"/>
      <c r="DP8" s="595"/>
      <c r="DQ8" s="602">
        <v>491298</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927</v>
      </c>
      <c r="S9" s="594"/>
      <c r="T9" s="594"/>
      <c r="U9" s="594"/>
      <c r="V9" s="594"/>
      <c r="W9" s="594"/>
      <c r="X9" s="594"/>
      <c r="Y9" s="595"/>
      <c r="Z9" s="596">
        <v>0</v>
      </c>
      <c r="AA9" s="596"/>
      <c r="AB9" s="596"/>
      <c r="AC9" s="596"/>
      <c r="AD9" s="597">
        <v>927</v>
      </c>
      <c r="AE9" s="597"/>
      <c r="AF9" s="597"/>
      <c r="AG9" s="597"/>
      <c r="AH9" s="597"/>
      <c r="AI9" s="597"/>
      <c r="AJ9" s="597"/>
      <c r="AK9" s="597"/>
      <c r="AL9" s="598">
        <v>0</v>
      </c>
      <c r="AM9" s="599"/>
      <c r="AN9" s="599"/>
      <c r="AO9" s="600"/>
      <c r="AP9" s="590" t="s">
        <v>223</v>
      </c>
      <c r="AQ9" s="591"/>
      <c r="AR9" s="591"/>
      <c r="AS9" s="591"/>
      <c r="AT9" s="591"/>
      <c r="AU9" s="591"/>
      <c r="AV9" s="591"/>
      <c r="AW9" s="591"/>
      <c r="AX9" s="591"/>
      <c r="AY9" s="591"/>
      <c r="AZ9" s="591"/>
      <c r="BA9" s="591"/>
      <c r="BB9" s="591"/>
      <c r="BC9" s="591"/>
      <c r="BD9" s="591"/>
      <c r="BE9" s="591"/>
      <c r="BF9" s="592"/>
      <c r="BG9" s="593">
        <v>101247</v>
      </c>
      <c r="BH9" s="594"/>
      <c r="BI9" s="594"/>
      <c r="BJ9" s="594"/>
      <c r="BK9" s="594"/>
      <c r="BL9" s="594"/>
      <c r="BM9" s="594"/>
      <c r="BN9" s="595"/>
      <c r="BO9" s="596">
        <v>30.8</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389855</v>
      </c>
      <c r="CS9" s="594"/>
      <c r="CT9" s="594"/>
      <c r="CU9" s="594"/>
      <c r="CV9" s="594"/>
      <c r="CW9" s="594"/>
      <c r="CX9" s="594"/>
      <c r="CY9" s="595"/>
      <c r="CZ9" s="596">
        <v>9.9</v>
      </c>
      <c r="DA9" s="596"/>
      <c r="DB9" s="596"/>
      <c r="DC9" s="596"/>
      <c r="DD9" s="602">
        <v>6835</v>
      </c>
      <c r="DE9" s="594"/>
      <c r="DF9" s="594"/>
      <c r="DG9" s="594"/>
      <c r="DH9" s="594"/>
      <c r="DI9" s="594"/>
      <c r="DJ9" s="594"/>
      <c r="DK9" s="594"/>
      <c r="DL9" s="594"/>
      <c r="DM9" s="594"/>
      <c r="DN9" s="594"/>
      <c r="DO9" s="594"/>
      <c r="DP9" s="595"/>
      <c r="DQ9" s="602">
        <v>317573</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45702</v>
      </c>
      <c r="S10" s="594"/>
      <c r="T10" s="594"/>
      <c r="U10" s="594"/>
      <c r="V10" s="594"/>
      <c r="W10" s="594"/>
      <c r="X10" s="594"/>
      <c r="Y10" s="595"/>
      <c r="Z10" s="596">
        <v>1.1000000000000001</v>
      </c>
      <c r="AA10" s="596"/>
      <c r="AB10" s="596"/>
      <c r="AC10" s="596"/>
      <c r="AD10" s="597">
        <v>45702</v>
      </c>
      <c r="AE10" s="597"/>
      <c r="AF10" s="597"/>
      <c r="AG10" s="597"/>
      <c r="AH10" s="597"/>
      <c r="AI10" s="597"/>
      <c r="AJ10" s="597"/>
      <c r="AK10" s="597"/>
      <c r="AL10" s="598">
        <v>2.2000000000000002</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14053</v>
      </c>
      <c r="BH10" s="594"/>
      <c r="BI10" s="594"/>
      <c r="BJ10" s="594"/>
      <c r="BK10" s="594"/>
      <c r="BL10" s="594"/>
      <c r="BM10" s="594"/>
      <c r="BN10" s="595"/>
      <c r="BO10" s="596">
        <v>4.3</v>
      </c>
      <c r="BP10" s="596"/>
      <c r="BQ10" s="596"/>
      <c r="BR10" s="596"/>
      <c r="BS10" s="602">
        <v>2392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t="s">
        <v>220</v>
      </c>
      <c r="CS10" s="594"/>
      <c r="CT10" s="594"/>
      <c r="CU10" s="594"/>
      <c r="CV10" s="594"/>
      <c r="CW10" s="594"/>
      <c r="CX10" s="594"/>
      <c r="CY10" s="595"/>
      <c r="CZ10" s="596" t="s">
        <v>220</v>
      </c>
      <c r="DA10" s="596"/>
      <c r="DB10" s="596"/>
      <c r="DC10" s="596"/>
      <c r="DD10" s="602" t="s">
        <v>220</v>
      </c>
      <c r="DE10" s="594"/>
      <c r="DF10" s="594"/>
      <c r="DG10" s="594"/>
      <c r="DH10" s="594"/>
      <c r="DI10" s="594"/>
      <c r="DJ10" s="594"/>
      <c r="DK10" s="594"/>
      <c r="DL10" s="594"/>
      <c r="DM10" s="594"/>
      <c r="DN10" s="594"/>
      <c r="DO10" s="594"/>
      <c r="DP10" s="595"/>
      <c r="DQ10" s="602" t="s">
        <v>220</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11464</v>
      </c>
      <c r="BH11" s="594"/>
      <c r="BI11" s="594"/>
      <c r="BJ11" s="594"/>
      <c r="BK11" s="594"/>
      <c r="BL11" s="594"/>
      <c r="BM11" s="594"/>
      <c r="BN11" s="595"/>
      <c r="BO11" s="596">
        <v>3.5</v>
      </c>
      <c r="BP11" s="596"/>
      <c r="BQ11" s="596"/>
      <c r="BR11" s="596"/>
      <c r="BS11" s="602">
        <v>1872</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298539</v>
      </c>
      <c r="CS11" s="594"/>
      <c r="CT11" s="594"/>
      <c r="CU11" s="594"/>
      <c r="CV11" s="594"/>
      <c r="CW11" s="594"/>
      <c r="CX11" s="594"/>
      <c r="CY11" s="595"/>
      <c r="CZ11" s="596">
        <v>7.6</v>
      </c>
      <c r="DA11" s="596"/>
      <c r="DB11" s="596"/>
      <c r="DC11" s="596"/>
      <c r="DD11" s="602">
        <v>104581</v>
      </c>
      <c r="DE11" s="594"/>
      <c r="DF11" s="594"/>
      <c r="DG11" s="594"/>
      <c r="DH11" s="594"/>
      <c r="DI11" s="594"/>
      <c r="DJ11" s="594"/>
      <c r="DK11" s="594"/>
      <c r="DL11" s="594"/>
      <c r="DM11" s="594"/>
      <c r="DN11" s="594"/>
      <c r="DO11" s="594"/>
      <c r="DP11" s="595"/>
      <c r="DQ11" s="602">
        <v>175841</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164273</v>
      </c>
      <c r="BH12" s="594"/>
      <c r="BI12" s="594"/>
      <c r="BJ12" s="594"/>
      <c r="BK12" s="594"/>
      <c r="BL12" s="594"/>
      <c r="BM12" s="594"/>
      <c r="BN12" s="595"/>
      <c r="BO12" s="596">
        <v>49.9</v>
      </c>
      <c r="BP12" s="596"/>
      <c r="BQ12" s="596"/>
      <c r="BR12" s="596"/>
      <c r="BS12" s="602">
        <v>21622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20169</v>
      </c>
      <c r="CS12" s="594"/>
      <c r="CT12" s="594"/>
      <c r="CU12" s="594"/>
      <c r="CV12" s="594"/>
      <c r="CW12" s="594"/>
      <c r="CX12" s="594"/>
      <c r="CY12" s="595"/>
      <c r="CZ12" s="596">
        <v>0.5</v>
      </c>
      <c r="DA12" s="596"/>
      <c r="DB12" s="596"/>
      <c r="DC12" s="596"/>
      <c r="DD12" s="602">
        <v>1113</v>
      </c>
      <c r="DE12" s="594"/>
      <c r="DF12" s="594"/>
      <c r="DG12" s="594"/>
      <c r="DH12" s="594"/>
      <c r="DI12" s="594"/>
      <c r="DJ12" s="594"/>
      <c r="DK12" s="594"/>
      <c r="DL12" s="594"/>
      <c r="DM12" s="594"/>
      <c r="DN12" s="594"/>
      <c r="DO12" s="594"/>
      <c r="DP12" s="595"/>
      <c r="DQ12" s="602">
        <v>10919</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2711</v>
      </c>
      <c r="S13" s="594"/>
      <c r="T13" s="594"/>
      <c r="U13" s="594"/>
      <c r="V13" s="594"/>
      <c r="W13" s="594"/>
      <c r="X13" s="594"/>
      <c r="Y13" s="595"/>
      <c r="Z13" s="596">
        <v>0.1</v>
      </c>
      <c r="AA13" s="596"/>
      <c r="AB13" s="596"/>
      <c r="AC13" s="596"/>
      <c r="AD13" s="597">
        <v>2711</v>
      </c>
      <c r="AE13" s="597"/>
      <c r="AF13" s="597"/>
      <c r="AG13" s="597"/>
      <c r="AH13" s="597"/>
      <c r="AI13" s="597"/>
      <c r="AJ13" s="597"/>
      <c r="AK13" s="597"/>
      <c r="AL13" s="598">
        <v>0.1</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160702</v>
      </c>
      <c r="BH13" s="594"/>
      <c r="BI13" s="594"/>
      <c r="BJ13" s="594"/>
      <c r="BK13" s="594"/>
      <c r="BL13" s="594"/>
      <c r="BM13" s="594"/>
      <c r="BN13" s="595"/>
      <c r="BO13" s="596">
        <v>48.8</v>
      </c>
      <c r="BP13" s="596"/>
      <c r="BQ13" s="596"/>
      <c r="BR13" s="596"/>
      <c r="BS13" s="602">
        <v>21622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209447</v>
      </c>
      <c r="CS13" s="594"/>
      <c r="CT13" s="594"/>
      <c r="CU13" s="594"/>
      <c r="CV13" s="594"/>
      <c r="CW13" s="594"/>
      <c r="CX13" s="594"/>
      <c r="CY13" s="595"/>
      <c r="CZ13" s="596">
        <v>5.3</v>
      </c>
      <c r="DA13" s="596"/>
      <c r="DB13" s="596"/>
      <c r="DC13" s="596"/>
      <c r="DD13" s="602">
        <v>135874</v>
      </c>
      <c r="DE13" s="594"/>
      <c r="DF13" s="594"/>
      <c r="DG13" s="594"/>
      <c r="DH13" s="594"/>
      <c r="DI13" s="594"/>
      <c r="DJ13" s="594"/>
      <c r="DK13" s="594"/>
      <c r="DL13" s="594"/>
      <c r="DM13" s="594"/>
      <c r="DN13" s="594"/>
      <c r="DO13" s="594"/>
      <c r="DP13" s="595"/>
      <c r="DQ13" s="602">
        <v>87243</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10104</v>
      </c>
      <c r="BH14" s="594"/>
      <c r="BI14" s="594"/>
      <c r="BJ14" s="594"/>
      <c r="BK14" s="594"/>
      <c r="BL14" s="594"/>
      <c r="BM14" s="594"/>
      <c r="BN14" s="595"/>
      <c r="BO14" s="596">
        <v>3.1</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168568</v>
      </c>
      <c r="CS14" s="594"/>
      <c r="CT14" s="594"/>
      <c r="CU14" s="594"/>
      <c r="CV14" s="594"/>
      <c r="CW14" s="594"/>
      <c r="CX14" s="594"/>
      <c r="CY14" s="595"/>
      <c r="CZ14" s="596">
        <v>4.3</v>
      </c>
      <c r="DA14" s="596"/>
      <c r="DB14" s="596"/>
      <c r="DC14" s="596"/>
      <c r="DD14" s="602">
        <v>32517</v>
      </c>
      <c r="DE14" s="594"/>
      <c r="DF14" s="594"/>
      <c r="DG14" s="594"/>
      <c r="DH14" s="594"/>
      <c r="DI14" s="594"/>
      <c r="DJ14" s="594"/>
      <c r="DK14" s="594"/>
      <c r="DL14" s="594"/>
      <c r="DM14" s="594"/>
      <c r="DN14" s="594"/>
      <c r="DO14" s="594"/>
      <c r="DP14" s="595"/>
      <c r="DQ14" s="602">
        <v>128126</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507</v>
      </c>
      <c r="S15" s="594"/>
      <c r="T15" s="594"/>
      <c r="U15" s="594"/>
      <c r="V15" s="594"/>
      <c r="W15" s="594"/>
      <c r="X15" s="594"/>
      <c r="Y15" s="595"/>
      <c r="Z15" s="596">
        <v>0</v>
      </c>
      <c r="AA15" s="596"/>
      <c r="AB15" s="596"/>
      <c r="AC15" s="596"/>
      <c r="AD15" s="597">
        <v>507</v>
      </c>
      <c r="AE15" s="597"/>
      <c r="AF15" s="597"/>
      <c r="AG15" s="597"/>
      <c r="AH15" s="597"/>
      <c r="AI15" s="597"/>
      <c r="AJ15" s="597"/>
      <c r="AK15" s="597"/>
      <c r="AL15" s="598">
        <v>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22696</v>
      </c>
      <c r="BH15" s="594"/>
      <c r="BI15" s="594"/>
      <c r="BJ15" s="594"/>
      <c r="BK15" s="594"/>
      <c r="BL15" s="594"/>
      <c r="BM15" s="594"/>
      <c r="BN15" s="595"/>
      <c r="BO15" s="596">
        <v>6.9</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528899</v>
      </c>
      <c r="CS15" s="594"/>
      <c r="CT15" s="594"/>
      <c r="CU15" s="594"/>
      <c r="CV15" s="594"/>
      <c r="CW15" s="594"/>
      <c r="CX15" s="594"/>
      <c r="CY15" s="595"/>
      <c r="CZ15" s="596">
        <v>13.4</v>
      </c>
      <c r="DA15" s="596"/>
      <c r="DB15" s="596"/>
      <c r="DC15" s="596"/>
      <c r="DD15" s="602">
        <v>253343</v>
      </c>
      <c r="DE15" s="594"/>
      <c r="DF15" s="594"/>
      <c r="DG15" s="594"/>
      <c r="DH15" s="594"/>
      <c r="DI15" s="594"/>
      <c r="DJ15" s="594"/>
      <c r="DK15" s="594"/>
      <c r="DL15" s="594"/>
      <c r="DM15" s="594"/>
      <c r="DN15" s="594"/>
      <c r="DO15" s="594"/>
      <c r="DP15" s="595"/>
      <c r="DQ15" s="602">
        <v>241181</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2018406</v>
      </c>
      <c r="S16" s="594"/>
      <c r="T16" s="594"/>
      <c r="U16" s="594"/>
      <c r="V16" s="594"/>
      <c r="W16" s="594"/>
      <c r="X16" s="594"/>
      <c r="Y16" s="595"/>
      <c r="Z16" s="596">
        <v>50</v>
      </c>
      <c r="AA16" s="596"/>
      <c r="AB16" s="596"/>
      <c r="AC16" s="596"/>
      <c r="AD16" s="597">
        <v>1664059</v>
      </c>
      <c r="AE16" s="597"/>
      <c r="AF16" s="597"/>
      <c r="AG16" s="597"/>
      <c r="AH16" s="597"/>
      <c r="AI16" s="597"/>
      <c r="AJ16" s="597"/>
      <c r="AK16" s="597"/>
      <c r="AL16" s="598">
        <v>79.900000000000006</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115167</v>
      </c>
      <c r="CS16" s="594"/>
      <c r="CT16" s="594"/>
      <c r="CU16" s="594"/>
      <c r="CV16" s="594"/>
      <c r="CW16" s="594"/>
      <c r="CX16" s="594"/>
      <c r="CY16" s="595"/>
      <c r="CZ16" s="596">
        <v>2.9</v>
      </c>
      <c r="DA16" s="596"/>
      <c r="DB16" s="596"/>
      <c r="DC16" s="596"/>
      <c r="DD16" s="602" t="s">
        <v>220</v>
      </c>
      <c r="DE16" s="594"/>
      <c r="DF16" s="594"/>
      <c r="DG16" s="594"/>
      <c r="DH16" s="594"/>
      <c r="DI16" s="594"/>
      <c r="DJ16" s="594"/>
      <c r="DK16" s="594"/>
      <c r="DL16" s="594"/>
      <c r="DM16" s="594"/>
      <c r="DN16" s="594"/>
      <c r="DO16" s="594"/>
      <c r="DP16" s="595"/>
      <c r="DQ16" s="602">
        <v>9125</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1664059</v>
      </c>
      <c r="S17" s="594"/>
      <c r="T17" s="594"/>
      <c r="U17" s="594"/>
      <c r="V17" s="594"/>
      <c r="W17" s="594"/>
      <c r="X17" s="594"/>
      <c r="Y17" s="595"/>
      <c r="Z17" s="596">
        <v>41.2</v>
      </c>
      <c r="AA17" s="596"/>
      <c r="AB17" s="596"/>
      <c r="AC17" s="596"/>
      <c r="AD17" s="597">
        <v>1664059</v>
      </c>
      <c r="AE17" s="597"/>
      <c r="AF17" s="597"/>
      <c r="AG17" s="597"/>
      <c r="AH17" s="597"/>
      <c r="AI17" s="597"/>
      <c r="AJ17" s="597"/>
      <c r="AK17" s="597"/>
      <c r="AL17" s="598">
        <v>79.900000000000006</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702044</v>
      </c>
      <c r="CS17" s="594"/>
      <c r="CT17" s="594"/>
      <c r="CU17" s="594"/>
      <c r="CV17" s="594"/>
      <c r="CW17" s="594"/>
      <c r="CX17" s="594"/>
      <c r="CY17" s="595"/>
      <c r="CZ17" s="596">
        <v>17.8</v>
      </c>
      <c r="DA17" s="596"/>
      <c r="DB17" s="596"/>
      <c r="DC17" s="596"/>
      <c r="DD17" s="602" t="s">
        <v>220</v>
      </c>
      <c r="DE17" s="594"/>
      <c r="DF17" s="594"/>
      <c r="DG17" s="594"/>
      <c r="DH17" s="594"/>
      <c r="DI17" s="594"/>
      <c r="DJ17" s="594"/>
      <c r="DK17" s="594"/>
      <c r="DL17" s="594"/>
      <c r="DM17" s="594"/>
      <c r="DN17" s="594"/>
      <c r="DO17" s="594"/>
      <c r="DP17" s="595"/>
      <c r="DQ17" s="602">
        <v>702044</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354347</v>
      </c>
      <c r="S18" s="594"/>
      <c r="T18" s="594"/>
      <c r="U18" s="594"/>
      <c r="V18" s="594"/>
      <c r="W18" s="594"/>
      <c r="X18" s="594"/>
      <c r="Y18" s="595"/>
      <c r="Z18" s="596">
        <v>8.8000000000000007</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t="s">
        <v>220</v>
      </c>
      <c r="BH19" s="594"/>
      <c r="BI19" s="594"/>
      <c r="BJ19" s="594"/>
      <c r="BK19" s="594"/>
      <c r="BL19" s="594"/>
      <c r="BM19" s="594"/>
      <c r="BN19" s="595"/>
      <c r="BO19" s="596" t="s">
        <v>220</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2434970</v>
      </c>
      <c r="S20" s="594"/>
      <c r="T20" s="594"/>
      <c r="U20" s="594"/>
      <c r="V20" s="594"/>
      <c r="W20" s="594"/>
      <c r="X20" s="594"/>
      <c r="Y20" s="595"/>
      <c r="Z20" s="596">
        <v>60.3</v>
      </c>
      <c r="AA20" s="596"/>
      <c r="AB20" s="596"/>
      <c r="AC20" s="596"/>
      <c r="AD20" s="597">
        <v>2080623</v>
      </c>
      <c r="AE20" s="597"/>
      <c r="AF20" s="597"/>
      <c r="AG20" s="597"/>
      <c r="AH20" s="597"/>
      <c r="AI20" s="597"/>
      <c r="AJ20" s="597"/>
      <c r="AK20" s="597"/>
      <c r="AL20" s="598">
        <v>99.9</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t="s">
        <v>220</v>
      </c>
      <c r="BH20" s="594"/>
      <c r="BI20" s="594"/>
      <c r="BJ20" s="594"/>
      <c r="BK20" s="594"/>
      <c r="BL20" s="594"/>
      <c r="BM20" s="594"/>
      <c r="BN20" s="595"/>
      <c r="BO20" s="596" t="s">
        <v>220</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3947601</v>
      </c>
      <c r="CS20" s="594"/>
      <c r="CT20" s="594"/>
      <c r="CU20" s="594"/>
      <c r="CV20" s="594"/>
      <c r="CW20" s="594"/>
      <c r="CX20" s="594"/>
      <c r="CY20" s="595"/>
      <c r="CZ20" s="596">
        <v>100</v>
      </c>
      <c r="DA20" s="596"/>
      <c r="DB20" s="596"/>
      <c r="DC20" s="596"/>
      <c r="DD20" s="602">
        <v>599318</v>
      </c>
      <c r="DE20" s="594"/>
      <c r="DF20" s="594"/>
      <c r="DG20" s="594"/>
      <c r="DH20" s="594"/>
      <c r="DI20" s="594"/>
      <c r="DJ20" s="594"/>
      <c r="DK20" s="594"/>
      <c r="DL20" s="594"/>
      <c r="DM20" s="594"/>
      <c r="DN20" s="594"/>
      <c r="DO20" s="594"/>
      <c r="DP20" s="595"/>
      <c r="DQ20" s="602">
        <v>2657537</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t="s">
        <v>220</v>
      </c>
      <c r="S21" s="594"/>
      <c r="T21" s="594"/>
      <c r="U21" s="594"/>
      <c r="V21" s="594"/>
      <c r="W21" s="594"/>
      <c r="X21" s="594"/>
      <c r="Y21" s="595"/>
      <c r="Z21" s="596" t="s">
        <v>220</v>
      </c>
      <c r="AA21" s="596"/>
      <c r="AB21" s="596"/>
      <c r="AC21" s="596"/>
      <c r="AD21" s="597" t="s">
        <v>220</v>
      </c>
      <c r="AE21" s="597"/>
      <c r="AF21" s="597"/>
      <c r="AG21" s="597"/>
      <c r="AH21" s="597"/>
      <c r="AI21" s="597"/>
      <c r="AJ21" s="597"/>
      <c r="AK21" s="597"/>
      <c r="AL21" s="598" t="s">
        <v>220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220</v>
      </c>
      <c r="BH21" s="594"/>
      <c r="BI21" s="594"/>
      <c r="BJ21" s="594"/>
      <c r="BK21" s="594"/>
      <c r="BL21" s="594"/>
      <c r="BM21" s="594"/>
      <c r="BN21" s="595"/>
      <c r="BO21" s="596" t="s">
        <v>220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38514</v>
      </c>
      <c r="S22" s="594"/>
      <c r="T22" s="594"/>
      <c r="U22" s="594"/>
      <c r="V22" s="594"/>
      <c r="W22" s="594"/>
      <c r="X22" s="594"/>
      <c r="Y22" s="595"/>
      <c r="Z22" s="596">
        <v>1</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79729</v>
      </c>
      <c r="S23" s="594"/>
      <c r="T23" s="594"/>
      <c r="U23" s="594"/>
      <c r="V23" s="594"/>
      <c r="W23" s="594"/>
      <c r="X23" s="594"/>
      <c r="Y23" s="595"/>
      <c r="Z23" s="596">
        <v>2</v>
      </c>
      <c r="AA23" s="596"/>
      <c r="AB23" s="596"/>
      <c r="AC23" s="596"/>
      <c r="AD23" s="597">
        <v>571</v>
      </c>
      <c r="AE23" s="597"/>
      <c r="AF23" s="597"/>
      <c r="AG23" s="597"/>
      <c r="AH23" s="597"/>
      <c r="AI23" s="597"/>
      <c r="AJ23" s="597"/>
      <c r="AK23" s="597"/>
      <c r="AL23" s="598">
        <v>0</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10510</v>
      </c>
      <c r="S24" s="594"/>
      <c r="T24" s="594"/>
      <c r="U24" s="594"/>
      <c r="V24" s="594"/>
      <c r="W24" s="594"/>
      <c r="X24" s="594"/>
      <c r="Y24" s="595"/>
      <c r="Z24" s="596">
        <v>0.3</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1713209</v>
      </c>
      <c r="CS24" s="583"/>
      <c r="CT24" s="583"/>
      <c r="CU24" s="583"/>
      <c r="CV24" s="583"/>
      <c r="CW24" s="583"/>
      <c r="CX24" s="583"/>
      <c r="CY24" s="584"/>
      <c r="CZ24" s="622">
        <v>43.4</v>
      </c>
      <c r="DA24" s="623"/>
      <c r="DB24" s="623"/>
      <c r="DC24" s="624"/>
      <c r="DD24" s="621">
        <v>1370866</v>
      </c>
      <c r="DE24" s="583"/>
      <c r="DF24" s="583"/>
      <c r="DG24" s="583"/>
      <c r="DH24" s="583"/>
      <c r="DI24" s="583"/>
      <c r="DJ24" s="583"/>
      <c r="DK24" s="584"/>
      <c r="DL24" s="621">
        <v>1156178</v>
      </c>
      <c r="DM24" s="583"/>
      <c r="DN24" s="583"/>
      <c r="DO24" s="583"/>
      <c r="DP24" s="583"/>
      <c r="DQ24" s="583"/>
      <c r="DR24" s="583"/>
      <c r="DS24" s="583"/>
      <c r="DT24" s="583"/>
      <c r="DU24" s="583"/>
      <c r="DV24" s="584"/>
      <c r="DW24" s="587">
        <v>55.5</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465259</v>
      </c>
      <c r="S25" s="594"/>
      <c r="T25" s="594"/>
      <c r="U25" s="594"/>
      <c r="V25" s="594"/>
      <c r="W25" s="594"/>
      <c r="X25" s="594"/>
      <c r="Y25" s="595"/>
      <c r="Z25" s="596">
        <v>11.5</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545665</v>
      </c>
      <c r="CS25" s="625"/>
      <c r="CT25" s="625"/>
      <c r="CU25" s="625"/>
      <c r="CV25" s="625"/>
      <c r="CW25" s="625"/>
      <c r="CX25" s="625"/>
      <c r="CY25" s="626"/>
      <c r="CZ25" s="627">
        <v>13.8</v>
      </c>
      <c r="DA25" s="628"/>
      <c r="DB25" s="628"/>
      <c r="DC25" s="629"/>
      <c r="DD25" s="602">
        <v>506151</v>
      </c>
      <c r="DE25" s="625"/>
      <c r="DF25" s="625"/>
      <c r="DG25" s="625"/>
      <c r="DH25" s="625"/>
      <c r="DI25" s="625"/>
      <c r="DJ25" s="625"/>
      <c r="DK25" s="626"/>
      <c r="DL25" s="602">
        <v>498008</v>
      </c>
      <c r="DM25" s="625"/>
      <c r="DN25" s="625"/>
      <c r="DO25" s="625"/>
      <c r="DP25" s="625"/>
      <c r="DQ25" s="625"/>
      <c r="DR25" s="625"/>
      <c r="DS25" s="625"/>
      <c r="DT25" s="625"/>
      <c r="DU25" s="625"/>
      <c r="DV25" s="626"/>
      <c r="DW25" s="598">
        <v>23.9</v>
      </c>
      <c r="DX25" s="619"/>
      <c r="DY25" s="619"/>
      <c r="DZ25" s="619"/>
      <c r="EA25" s="619"/>
      <c r="EB25" s="619"/>
      <c r="EC25" s="620"/>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284498</v>
      </c>
      <c r="CS26" s="594"/>
      <c r="CT26" s="594"/>
      <c r="CU26" s="594"/>
      <c r="CV26" s="594"/>
      <c r="CW26" s="594"/>
      <c r="CX26" s="594"/>
      <c r="CY26" s="595"/>
      <c r="CZ26" s="627">
        <v>7.2</v>
      </c>
      <c r="DA26" s="628"/>
      <c r="DB26" s="628"/>
      <c r="DC26" s="629"/>
      <c r="DD26" s="602">
        <v>252456</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19"/>
      <c r="DY26" s="619"/>
      <c r="DZ26" s="619"/>
      <c r="EA26" s="619"/>
      <c r="EB26" s="619"/>
      <c r="EC26" s="620"/>
    </row>
    <row r="27" spans="2:133" ht="11.25" customHeight="1" x14ac:dyDescent="0.15">
      <c r="B27" s="590" t="s">
        <v>279</v>
      </c>
      <c r="C27" s="591"/>
      <c r="D27" s="591"/>
      <c r="E27" s="591"/>
      <c r="F27" s="591"/>
      <c r="G27" s="591"/>
      <c r="H27" s="591"/>
      <c r="I27" s="591"/>
      <c r="J27" s="591"/>
      <c r="K27" s="591"/>
      <c r="L27" s="591"/>
      <c r="M27" s="591"/>
      <c r="N27" s="591"/>
      <c r="O27" s="591"/>
      <c r="P27" s="591"/>
      <c r="Q27" s="592"/>
      <c r="R27" s="593">
        <v>242580</v>
      </c>
      <c r="S27" s="594"/>
      <c r="T27" s="594"/>
      <c r="U27" s="594"/>
      <c r="V27" s="594"/>
      <c r="W27" s="594"/>
      <c r="X27" s="594"/>
      <c r="Y27" s="595"/>
      <c r="Z27" s="596">
        <v>6</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329251</v>
      </c>
      <c r="BH27" s="594"/>
      <c r="BI27" s="594"/>
      <c r="BJ27" s="594"/>
      <c r="BK27" s="594"/>
      <c r="BL27" s="594"/>
      <c r="BM27" s="594"/>
      <c r="BN27" s="595"/>
      <c r="BO27" s="596">
        <v>100</v>
      </c>
      <c r="BP27" s="596"/>
      <c r="BQ27" s="596"/>
      <c r="BR27" s="596"/>
      <c r="BS27" s="602">
        <v>25886</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465500</v>
      </c>
      <c r="CS27" s="625"/>
      <c r="CT27" s="625"/>
      <c r="CU27" s="625"/>
      <c r="CV27" s="625"/>
      <c r="CW27" s="625"/>
      <c r="CX27" s="625"/>
      <c r="CY27" s="626"/>
      <c r="CZ27" s="627">
        <v>11.8</v>
      </c>
      <c r="DA27" s="628"/>
      <c r="DB27" s="628"/>
      <c r="DC27" s="629"/>
      <c r="DD27" s="602">
        <v>162671</v>
      </c>
      <c r="DE27" s="625"/>
      <c r="DF27" s="625"/>
      <c r="DG27" s="625"/>
      <c r="DH27" s="625"/>
      <c r="DI27" s="625"/>
      <c r="DJ27" s="625"/>
      <c r="DK27" s="626"/>
      <c r="DL27" s="602">
        <v>160516</v>
      </c>
      <c r="DM27" s="625"/>
      <c r="DN27" s="625"/>
      <c r="DO27" s="625"/>
      <c r="DP27" s="625"/>
      <c r="DQ27" s="625"/>
      <c r="DR27" s="625"/>
      <c r="DS27" s="625"/>
      <c r="DT27" s="625"/>
      <c r="DU27" s="625"/>
      <c r="DV27" s="626"/>
      <c r="DW27" s="598">
        <v>7.7</v>
      </c>
      <c r="DX27" s="619"/>
      <c r="DY27" s="619"/>
      <c r="DZ27" s="619"/>
      <c r="EA27" s="619"/>
      <c r="EB27" s="619"/>
      <c r="EC27" s="620"/>
    </row>
    <row r="28" spans="2:133" ht="11.25" customHeight="1" x14ac:dyDescent="0.15">
      <c r="B28" s="590" t="s">
        <v>282</v>
      </c>
      <c r="C28" s="591"/>
      <c r="D28" s="591"/>
      <c r="E28" s="591"/>
      <c r="F28" s="591"/>
      <c r="G28" s="591"/>
      <c r="H28" s="591"/>
      <c r="I28" s="591"/>
      <c r="J28" s="591"/>
      <c r="K28" s="591"/>
      <c r="L28" s="591"/>
      <c r="M28" s="591"/>
      <c r="N28" s="591"/>
      <c r="O28" s="591"/>
      <c r="P28" s="591"/>
      <c r="Q28" s="592"/>
      <c r="R28" s="593">
        <v>7479</v>
      </c>
      <c r="S28" s="594"/>
      <c r="T28" s="594"/>
      <c r="U28" s="594"/>
      <c r="V28" s="594"/>
      <c r="W28" s="594"/>
      <c r="X28" s="594"/>
      <c r="Y28" s="595"/>
      <c r="Z28" s="596">
        <v>0.2</v>
      </c>
      <c r="AA28" s="596"/>
      <c r="AB28" s="596"/>
      <c r="AC28" s="596"/>
      <c r="AD28" s="597" t="s">
        <v>220</v>
      </c>
      <c r="AE28" s="597"/>
      <c r="AF28" s="597"/>
      <c r="AG28" s="597"/>
      <c r="AH28" s="597"/>
      <c r="AI28" s="597"/>
      <c r="AJ28" s="597"/>
      <c r="AK28" s="597"/>
      <c r="AL28" s="598" t="s">
        <v>220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702044</v>
      </c>
      <c r="CS28" s="594"/>
      <c r="CT28" s="594"/>
      <c r="CU28" s="594"/>
      <c r="CV28" s="594"/>
      <c r="CW28" s="594"/>
      <c r="CX28" s="594"/>
      <c r="CY28" s="595"/>
      <c r="CZ28" s="627">
        <v>17.8</v>
      </c>
      <c r="DA28" s="628"/>
      <c r="DB28" s="628"/>
      <c r="DC28" s="629"/>
      <c r="DD28" s="602">
        <v>702044</v>
      </c>
      <c r="DE28" s="594"/>
      <c r="DF28" s="594"/>
      <c r="DG28" s="594"/>
      <c r="DH28" s="594"/>
      <c r="DI28" s="594"/>
      <c r="DJ28" s="594"/>
      <c r="DK28" s="595"/>
      <c r="DL28" s="602">
        <v>497654</v>
      </c>
      <c r="DM28" s="594"/>
      <c r="DN28" s="594"/>
      <c r="DO28" s="594"/>
      <c r="DP28" s="594"/>
      <c r="DQ28" s="594"/>
      <c r="DR28" s="594"/>
      <c r="DS28" s="594"/>
      <c r="DT28" s="594"/>
      <c r="DU28" s="594"/>
      <c r="DV28" s="595"/>
      <c r="DW28" s="598">
        <v>23.9</v>
      </c>
      <c r="DX28" s="619"/>
      <c r="DY28" s="619"/>
      <c r="DZ28" s="619"/>
      <c r="EA28" s="619"/>
      <c r="EB28" s="619"/>
      <c r="EC28" s="620"/>
    </row>
    <row r="29" spans="2:133" ht="11.25" customHeight="1" x14ac:dyDescent="0.15">
      <c r="B29" s="590" t="s">
        <v>284</v>
      </c>
      <c r="C29" s="591"/>
      <c r="D29" s="591"/>
      <c r="E29" s="591"/>
      <c r="F29" s="591"/>
      <c r="G29" s="591"/>
      <c r="H29" s="591"/>
      <c r="I29" s="591"/>
      <c r="J29" s="591"/>
      <c r="K29" s="591"/>
      <c r="L29" s="591"/>
      <c r="M29" s="591"/>
      <c r="N29" s="591"/>
      <c r="O29" s="591"/>
      <c r="P29" s="591"/>
      <c r="Q29" s="592"/>
      <c r="R29" s="593">
        <v>3572</v>
      </c>
      <c r="S29" s="594"/>
      <c r="T29" s="594"/>
      <c r="U29" s="594"/>
      <c r="V29" s="594"/>
      <c r="W29" s="594"/>
      <c r="X29" s="594"/>
      <c r="Y29" s="595"/>
      <c r="Z29" s="596">
        <v>0.1</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701873</v>
      </c>
      <c r="CS29" s="625"/>
      <c r="CT29" s="625"/>
      <c r="CU29" s="625"/>
      <c r="CV29" s="625"/>
      <c r="CW29" s="625"/>
      <c r="CX29" s="625"/>
      <c r="CY29" s="626"/>
      <c r="CZ29" s="627">
        <v>17.8</v>
      </c>
      <c r="DA29" s="628"/>
      <c r="DB29" s="628"/>
      <c r="DC29" s="629"/>
      <c r="DD29" s="602">
        <v>701873</v>
      </c>
      <c r="DE29" s="625"/>
      <c r="DF29" s="625"/>
      <c r="DG29" s="625"/>
      <c r="DH29" s="625"/>
      <c r="DI29" s="625"/>
      <c r="DJ29" s="625"/>
      <c r="DK29" s="626"/>
      <c r="DL29" s="602">
        <v>497483</v>
      </c>
      <c r="DM29" s="625"/>
      <c r="DN29" s="625"/>
      <c r="DO29" s="625"/>
      <c r="DP29" s="625"/>
      <c r="DQ29" s="625"/>
      <c r="DR29" s="625"/>
      <c r="DS29" s="625"/>
      <c r="DT29" s="625"/>
      <c r="DU29" s="625"/>
      <c r="DV29" s="626"/>
      <c r="DW29" s="598">
        <v>23.9</v>
      </c>
      <c r="DX29" s="619"/>
      <c r="DY29" s="619"/>
      <c r="DZ29" s="619"/>
      <c r="EA29" s="619"/>
      <c r="EB29" s="619"/>
      <c r="EC29" s="620"/>
    </row>
    <row r="30" spans="2:133" ht="11.25" customHeight="1" x14ac:dyDescent="0.15">
      <c r="B30" s="590" t="s">
        <v>289</v>
      </c>
      <c r="C30" s="591"/>
      <c r="D30" s="591"/>
      <c r="E30" s="591"/>
      <c r="F30" s="591"/>
      <c r="G30" s="591"/>
      <c r="H30" s="591"/>
      <c r="I30" s="591"/>
      <c r="J30" s="591"/>
      <c r="K30" s="591"/>
      <c r="L30" s="591"/>
      <c r="M30" s="591"/>
      <c r="N30" s="591"/>
      <c r="O30" s="591"/>
      <c r="P30" s="591"/>
      <c r="Q30" s="592"/>
      <c r="R30" s="593">
        <v>234902</v>
      </c>
      <c r="S30" s="594"/>
      <c r="T30" s="594"/>
      <c r="U30" s="594"/>
      <c r="V30" s="594"/>
      <c r="W30" s="594"/>
      <c r="X30" s="594"/>
      <c r="Y30" s="595"/>
      <c r="Z30" s="596">
        <v>5.8</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98</v>
      </c>
      <c r="BH30" s="652"/>
      <c r="BI30" s="652"/>
      <c r="BJ30" s="652"/>
      <c r="BK30" s="652"/>
      <c r="BL30" s="652"/>
      <c r="BM30" s="588">
        <v>93.7</v>
      </c>
      <c r="BN30" s="652"/>
      <c r="BO30" s="652"/>
      <c r="BP30" s="652"/>
      <c r="BQ30" s="653"/>
      <c r="BR30" s="651">
        <v>98.2</v>
      </c>
      <c r="BS30" s="652"/>
      <c r="BT30" s="652"/>
      <c r="BU30" s="652"/>
      <c r="BV30" s="652"/>
      <c r="BW30" s="652"/>
      <c r="BX30" s="588">
        <v>94.2</v>
      </c>
      <c r="BY30" s="652"/>
      <c r="BZ30" s="652"/>
      <c r="CA30" s="652"/>
      <c r="CB30" s="653"/>
      <c r="CD30" s="656"/>
      <c r="CE30" s="657"/>
      <c r="CF30" s="607" t="s">
        <v>292</v>
      </c>
      <c r="CG30" s="608"/>
      <c r="CH30" s="608"/>
      <c r="CI30" s="608"/>
      <c r="CJ30" s="608"/>
      <c r="CK30" s="608"/>
      <c r="CL30" s="608"/>
      <c r="CM30" s="608"/>
      <c r="CN30" s="608"/>
      <c r="CO30" s="608"/>
      <c r="CP30" s="608"/>
      <c r="CQ30" s="609"/>
      <c r="CR30" s="593">
        <v>669029</v>
      </c>
      <c r="CS30" s="594"/>
      <c r="CT30" s="594"/>
      <c r="CU30" s="594"/>
      <c r="CV30" s="594"/>
      <c r="CW30" s="594"/>
      <c r="CX30" s="594"/>
      <c r="CY30" s="595"/>
      <c r="CZ30" s="627">
        <v>16.899999999999999</v>
      </c>
      <c r="DA30" s="628"/>
      <c r="DB30" s="628"/>
      <c r="DC30" s="629"/>
      <c r="DD30" s="602">
        <v>669029</v>
      </c>
      <c r="DE30" s="594"/>
      <c r="DF30" s="594"/>
      <c r="DG30" s="594"/>
      <c r="DH30" s="594"/>
      <c r="DI30" s="594"/>
      <c r="DJ30" s="594"/>
      <c r="DK30" s="595"/>
      <c r="DL30" s="602">
        <v>464639</v>
      </c>
      <c r="DM30" s="594"/>
      <c r="DN30" s="594"/>
      <c r="DO30" s="594"/>
      <c r="DP30" s="594"/>
      <c r="DQ30" s="594"/>
      <c r="DR30" s="594"/>
      <c r="DS30" s="594"/>
      <c r="DT30" s="594"/>
      <c r="DU30" s="594"/>
      <c r="DV30" s="595"/>
      <c r="DW30" s="598">
        <v>22.3</v>
      </c>
      <c r="DX30" s="619"/>
      <c r="DY30" s="619"/>
      <c r="DZ30" s="619"/>
      <c r="EA30" s="619"/>
      <c r="EB30" s="619"/>
      <c r="EC30" s="620"/>
    </row>
    <row r="31" spans="2:133" ht="11.25" customHeight="1" x14ac:dyDescent="0.15">
      <c r="B31" s="590" t="s">
        <v>293</v>
      </c>
      <c r="C31" s="591"/>
      <c r="D31" s="591"/>
      <c r="E31" s="591"/>
      <c r="F31" s="591"/>
      <c r="G31" s="591"/>
      <c r="H31" s="591"/>
      <c r="I31" s="591"/>
      <c r="J31" s="591"/>
      <c r="K31" s="591"/>
      <c r="L31" s="591"/>
      <c r="M31" s="591"/>
      <c r="N31" s="591"/>
      <c r="O31" s="591"/>
      <c r="P31" s="591"/>
      <c r="Q31" s="592"/>
      <c r="R31" s="593">
        <v>58588</v>
      </c>
      <c r="S31" s="594"/>
      <c r="T31" s="594"/>
      <c r="U31" s="594"/>
      <c r="V31" s="594"/>
      <c r="W31" s="594"/>
      <c r="X31" s="594"/>
      <c r="Y31" s="595"/>
      <c r="Z31" s="596">
        <v>1.4</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99.1</v>
      </c>
      <c r="BH31" s="625"/>
      <c r="BI31" s="625"/>
      <c r="BJ31" s="625"/>
      <c r="BK31" s="625"/>
      <c r="BL31" s="625"/>
      <c r="BM31" s="599">
        <v>97.3</v>
      </c>
      <c r="BN31" s="649"/>
      <c r="BO31" s="649"/>
      <c r="BP31" s="649"/>
      <c r="BQ31" s="650"/>
      <c r="BR31" s="648">
        <v>99.4</v>
      </c>
      <c r="BS31" s="625"/>
      <c r="BT31" s="625"/>
      <c r="BU31" s="625"/>
      <c r="BV31" s="625"/>
      <c r="BW31" s="625"/>
      <c r="BX31" s="599">
        <v>97.6</v>
      </c>
      <c r="BY31" s="649"/>
      <c r="BZ31" s="649"/>
      <c r="CA31" s="649"/>
      <c r="CB31" s="650"/>
      <c r="CD31" s="656"/>
      <c r="CE31" s="657"/>
      <c r="CF31" s="607" t="s">
        <v>296</v>
      </c>
      <c r="CG31" s="608"/>
      <c r="CH31" s="608"/>
      <c r="CI31" s="608"/>
      <c r="CJ31" s="608"/>
      <c r="CK31" s="608"/>
      <c r="CL31" s="608"/>
      <c r="CM31" s="608"/>
      <c r="CN31" s="608"/>
      <c r="CO31" s="608"/>
      <c r="CP31" s="608"/>
      <c r="CQ31" s="609"/>
      <c r="CR31" s="593">
        <v>32844</v>
      </c>
      <c r="CS31" s="625"/>
      <c r="CT31" s="625"/>
      <c r="CU31" s="625"/>
      <c r="CV31" s="625"/>
      <c r="CW31" s="625"/>
      <c r="CX31" s="625"/>
      <c r="CY31" s="626"/>
      <c r="CZ31" s="627">
        <v>0.8</v>
      </c>
      <c r="DA31" s="628"/>
      <c r="DB31" s="628"/>
      <c r="DC31" s="629"/>
      <c r="DD31" s="602">
        <v>32844</v>
      </c>
      <c r="DE31" s="625"/>
      <c r="DF31" s="625"/>
      <c r="DG31" s="625"/>
      <c r="DH31" s="625"/>
      <c r="DI31" s="625"/>
      <c r="DJ31" s="625"/>
      <c r="DK31" s="626"/>
      <c r="DL31" s="602">
        <v>32844</v>
      </c>
      <c r="DM31" s="625"/>
      <c r="DN31" s="625"/>
      <c r="DO31" s="625"/>
      <c r="DP31" s="625"/>
      <c r="DQ31" s="625"/>
      <c r="DR31" s="625"/>
      <c r="DS31" s="625"/>
      <c r="DT31" s="625"/>
      <c r="DU31" s="625"/>
      <c r="DV31" s="626"/>
      <c r="DW31" s="598">
        <v>1.6</v>
      </c>
      <c r="DX31" s="619"/>
      <c r="DY31" s="619"/>
      <c r="DZ31" s="619"/>
      <c r="EA31" s="619"/>
      <c r="EB31" s="619"/>
      <c r="EC31" s="620"/>
    </row>
    <row r="32" spans="2:133" ht="11.25" customHeight="1" x14ac:dyDescent="0.15">
      <c r="B32" s="590" t="s">
        <v>297</v>
      </c>
      <c r="C32" s="591"/>
      <c r="D32" s="591"/>
      <c r="E32" s="591"/>
      <c r="F32" s="591"/>
      <c r="G32" s="591"/>
      <c r="H32" s="591"/>
      <c r="I32" s="591"/>
      <c r="J32" s="591"/>
      <c r="K32" s="591"/>
      <c r="L32" s="591"/>
      <c r="M32" s="591"/>
      <c r="N32" s="591"/>
      <c r="O32" s="591"/>
      <c r="P32" s="591"/>
      <c r="Q32" s="592"/>
      <c r="R32" s="593">
        <v>78075</v>
      </c>
      <c r="S32" s="594"/>
      <c r="T32" s="594"/>
      <c r="U32" s="594"/>
      <c r="V32" s="594"/>
      <c r="W32" s="594"/>
      <c r="X32" s="594"/>
      <c r="Y32" s="595"/>
      <c r="Z32" s="596">
        <v>1.9</v>
      </c>
      <c r="AA32" s="596"/>
      <c r="AB32" s="596"/>
      <c r="AC32" s="596"/>
      <c r="AD32" s="597">
        <v>661</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96.8</v>
      </c>
      <c r="BH32" s="661"/>
      <c r="BI32" s="661"/>
      <c r="BJ32" s="661"/>
      <c r="BK32" s="661"/>
      <c r="BL32" s="661"/>
      <c r="BM32" s="662">
        <v>89.8</v>
      </c>
      <c r="BN32" s="661"/>
      <c r="BO32" s="661"/>
      <c r="BP32" s="661"/>
      <c r="BQ32" s="663"/>
      <c r="BR32" s="660">
        <v>96.9</v>
      </c>
      <c r="BS32" s="661"/>
      <c r="BT32" s="661"/>
      <c r="BU32" s="661"/>
      <c r="BV32" s="661"/>
      <c r="BW32" s="661"/>
      <c r="BX32" s="662">
        <v>90.4</v>
      </c>
      <c r="BY32" s="661"/>
      <c r="BZ32" s="661"/>
      <c r="CA32" s="661"/>
      <c r="CB32" s="663"/>
      <c r="CD32" s="658"/>
      <c r="CE32" s="659"/>
      <c r="CF32" s="607" t="s">
        <v>299</v>
      </c>
      <c r="CG32" s="608"/>
      <c r="CH32" s="608"/>
      <c r="CI32" s="608"/>
      <c r="CJ32" s="608"/>
      <c r="CK32" s="608"/>
      <c r="CL32" s="608"/>
      <c r="CM32" s="608"/>
      <c r="CN32" s="608"/>
      <c r="CO32" s="608"/>
      <c r="CP32" s="608"/>
      <c r="CQ32" s="609"/>
      <c r="CR32" s="593">
        <v>171</v>
      </c>
      <c r="CS32" s="594"/>
      <c r="CT32" s="594"/>
      <c r="CU32" s="594"/>
      <c r="CV32" s="594"/>
      <c r="CW32" s="594"/>
      <c r="CX32" s="594"/>
      <c r="CY32" s="595"/>
      <c r="CZ32" s="627">
        <v>0</v>
      </c>
      <c r="DA32" s="628"/>
      <c r="DB32" s="628"/>
      <c r="DC32" s="629"/>
      <c r="DD32" s="602">
        <v>171</v>
      </c>
      <c r="DE32" s="594"/>
      <c r="DF32" s="594"/>
      <c r="DG32" s="594"/>
      <c r="DH32" s="594"/>
      <c r="DI32" s="594"/>
      <c r="DJ32" s="594"/>
      <c r="DK32" s="595"/>
      <c r="DL32" s="602">
        <v>171</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15">
      <c r="B33" s="590" t="s">
        <v>300</v>
      </c>
      <c r="C33" s="591"/>
      <c r="D33" s="591"/>
      <c r="E33" s="591"/>
      <c r="F33" s="591"/>
      <c r="G33" s="591"/>
      <c r="H33" s="591"/>
      <c r="I33" s="591"/>
      <c r="J33" s="591"/>
      <c r="K33" s="591"/>
      <c r="L33" s="591"/>
      <c r="M33" s="591"/>
      <c r="N33" s="591"/>
      <c r="O33" s="591"/>
      <c r="P33" s="591"/>
      <c r="Q33" s="592"/>
      <c r="R33" s="593">
        <v>386600</v>
      </c>
      <c r="S33" s="594"/>
      <c r="T33" s="594"/>
      <c r="U33" s="594"/>
      <c r="V33" s="594"/>
      <c r="W33" s="594"/>
      <c r="X33" s="594"/>
      <c r="Y33" s="595"/>
      <c r="Z33" s="596">
        <v>9.6</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1519907</v>
      </c>
      <c r="CS33" s="625"/>
      <c r="CT33" s="625"/>
      <c r="CU33" s="625"/>
      <c r="CV33" s="625"/>
      <c r="CW33" s="625"/>
      <c r="CX33" s="625"/>
      <c r="CY33" s="626"/>
      <c r="CZ33" s="627">
        <v>38.5</v>
      </c>
      <c r="DA33" s="628"/>
      <c r="DB33" s="628"/>
      <c r="DC33" s="629"/>
      <c r="DD33" s="602">
        <v>1174687</v>
      </c>
      <c r="DE33" s="625"/>
      <c r="DF33" s="625"/>
      <c r="DG33" s="625"/>
      <c r="DH33" s="625"/>
      <c r="DI33" s="625"/>
      <c r="DJ33" s="625"/>
      <c r="DK33" s="626"/>
      <c r="DL33" s="602">
        <v>852348</v>
      </c>
      <c r="DM33" s="625"/>
      <c r="DN33" s="625"/>
      <c r="DO33" s="625"/>
      <c r="DP33" s="625"/>
      <c r="DQ33" s="625"/>
      <c r="DR33" s="625"/>
      <c r="DS33" s="625"/>
      <c r="DT33" s="625"/>
      <c r="DU33" s="625"/>
      <c r="DV33" s="626"/>
      <c r="DW33" s="598">
        <v>40.9</v>
      </c>
      <c r="DX33" s="619"/>
      <c r="DY33" s="619"/>
      <c r="DZ33" s="619"/>
      <c r="EA33" s="619"/>
      <c r="EB33" s="619"/>
      <c r="EC33" s="620"/>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443475</v>
      </c>
      <c r="CS34" s="594"/>
      <c r="CT34" s="594"/>
      <c r="CU34" s="594"/>
      <c r="CV34" s="594"/>
      <c r="CW34" s="594"/>
      <c r="CX34" s="594"/>
      <c r="CY34" s="595"/>
      <c r="CZ34" s="627">
        <v>11.2</v>
      </c>
      <c r="DA34" s="628"/>
      <c r="DB34" s="628"/>
      <c r="DC34" s="629"/>
      <c r="DD34" s="602">
        <v>287510</v>
      </c>
      <c r="DE34" s="594"/>
      <c r="DF34" s="594"/>
      <c r="DG34" s="594"/>
      <c r="DH34" s="594"/>
      <c r="DI34" s="594"/>
      <c r="DJ34" s="594"/>
      <c r="DK34" s="595"/>
      <c r="DL34" s="602">
        <v>220976</v>
      </c>
      <c r="DM34" s="594"/>
      <c r="DN34" s="594"/>
      <c r="DO34" s="594"/>
      <c r="DP34" s="594"/>
      <c r="DQ34" s="594"/>
      <c r="DR34" s="594"/>
      <c r="DS34" s="594"/>
      <c r="DT34" s="594"/>
      <c r="DU34" s="594"/>
      <c r="DV34" s="595"/>
      <c r="DW34" s="598">
        <v>10.6</v>
      </c>
      <c r="DX34" s="619"/>
      <c r="DY34" s="619"/>
      <c r="DZ34" s="619"/>
      <c r="EA34" s="619"/>
      <c r="EB34" s="619"/>
      <c r="EC34" s="620"/>
    </row>
    <row r="35" spans="2:133" ht="11.25" customHeight="1" x14ac:dyDescent="0.15">
      <c r="B35" s="590" t="s">
        <v>306</v>
      </c>
      <c r="C35" s="591"/>
      <c r="D35" s="591"/>
      <c r="E35" s="591"/>
      <c r="F35" s="591"/>
      <c r="G35" s="591"/>
      <c r="H35" s="591"/>
      <c r="I35" s="591"/>
      <c r="J35" s="591"/>
      <c r="K35" s="591"/>
      <c r="L35" s="591"/>
      <c r="M35" s="591"/>
      <c r="N35" s="591"/>
      <c r="O35" s="591"/>
      <c r="P35" s="591"/>
      <c r="Q35" s="592"/>
      <c r="R35" s="593" t="s">
        <v>220</v>
      </c>
      <c r="S35" s="594"/>
      <c r="T35" s="594"/>
      <c r="U35" s="594"/>
      <c r="V35" s="594"/>
      <c r="W35" s="594"/>
      <c r="X35" s="594"/>
      <c r="Y35" s="595"/>
      <c r="Z35" s="596" t="s">
        <v>220</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411561</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1790</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26205</v>
      </c>
      <c r="CS35" s="625"/>
      <c r="CT35" s="625"/>
      <c r="CU35" s="625"/>
      <c r="CV35" s="625"/>
      <c r="CW35" s="625"/>
      <c r="CX35" s="625"/>
      <c r="CY35" s="626"/>
      <c r="CZ35" s="627">
        <v>0.7</v>
      </c>
      <c r="DA35" s="628"/>
      <c r="DB35" s="628"/>
      <c r="DC35" s="629"/>
      <c r="DD35" s="602">
        <v>20839</v>
      </c>
      <c r="DE35" s="625"/>
      <c r="DF35" s="625"/>
      <c r="DG35" s="625"/>
      <c r="DH35" s="625"/>
      <c r="DI35" s="625"/>
      <c r="DJ35" s="625"/>
      <c r="DK35" s="626"/>
      <c r="DL35" s="602">
        <v>20839</v>
      </c>
      <c r="DM35" s="625"/>
      <c r="DN35" s="625"/>
      <c r="DO35" s="625"/>
      <c r="DP35" s="625"/>
      <c r="DQ35" s="625"/>
      <c r="DR35" s="625"/>
      <c r="DS35" s="625"/>
      <c r="DT35" s="625"/>
      <c r="DU35" s="625"/>
      <c r="DV35" s="626"/>
      <c r="DW35" s="598">
        <v>1</v>
      </c>
      <c r="DX35" s="619"/>
      <c r="DY35" s="619"/>
      <c r="DZ35" s="619"/>
      <c r="EA35" s="619"/>
      <c r="EB35" s="619"/>
      <c r="EC35" s="620"/>
    </row>
    <row r="36" spans="2:133" ht="11.25" customHeight="1" x14ac:dyDescent="0.15">
      <c r="B36" s="636" t="s">
        <v>310</v>
      </c>
      <c r="C36" s="637"/>
      <c r="D36" s="637"/>
      <c r="E36" s="637"/>
      <c r="F36" s="637"/>
      <c r="G36" s="637"/>
      <c r="H36" s="637"/>
      <c r="I36" s="637"/>
      <c r="J36" s="637"/>
      <c r="K36" s="637"/>
      <c r="L36" s="637"/>
      <c r="M36" s="637"/>
      <c r="N36" s="637"/>
      <c r="O36" s="637"/>
      <c r="P36" s="637"/>
      <c r="Q36" s="638"/>
      <c r="R36" s="665">
        <v>4040778</v>
      </c>
      <c r="S36" s="666"/>
      <c r="T36" s="666"/>
      <c r="U36" s="666"/>
      <c r="V36" s="666"/>
      <c r="W36" s="666"/>
      <c r="X36" s="666"/>
      <c r="Y36" s="667"/>
      <c r="Z36" s="668">
        <v>100</v>
      </c>
      <c r="AA36" s="668"/>
      <c r="AB36" s="668"/>
      <c r="AC36" s="668"/>
      <c r="AD36" s="669">
        <v>2081855</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74730</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1790</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602382</v>
      </c>
      <c r="CS36" s="594"/>
      <c r="CT36" s="594"/>
      <c r="CU36" s="594"/>
      <c r="CV36" s="594"/>
      <c r="CW36" s="594"/>
      <c r="CX36" s="594"/>
      <c r="CY36" s="595"/>
      <c r="CZ36" s="627">
        <v>15.3</v>
      </c>
      <c r="DA36" s="628"/>
      <c r="DB36" s="628"/>
      <c r="DC36" s="629"/>
      <c r="DD36" s="602">
        <v>504887</v>
      </c>
      <c r="DE36" s="594"/>
      <c r="DF36" s="594"/>
      <c r="DG36" s="594"/>
      <c r="DH36" s="594"/>
      <c r="DI36" s="594"/>
      <c r="DJ36" s="594"/>
      <c r="DK36" s="595"/>
      <c r="DL36" s="602">
        <v>316524</v>
      </c>
      <c r="DM36" s="594"/>
      <c r="DN36" s="594"/>
      <c r="DO36" s="594"/>
      <c r="DP36" s="594"/>
      <c r="DQ36" s="594"/>
      <c r="DR36" s="594"/>
      <c r="DS36" s="594"/>
      <c r="DT36" s="594"/>
      <c r="DU36" s="594"/>
      <c r="DV36" s="595"/>
      <c r="DW36" s="598">
        <v>15.2</v>
      </c>
      <c r="DX36" s="619"/>
      <c r="DY36" s="619"/>
      <c r="DZ36" s="619"/>
      <c r="EA36" s="619"/>
      <c r="EB36" s="619"/>
      <c r="EC36" s="620"/>
    </row>
    <row r="37" spans="2:133" ht="11.25" customHeight="1" x14ac:dyDescent="0.15">
      <c r="AQ37" s="672" t="s">
        <v>314</v>
      </c>
      <c r="AR37" s="673"/>
      <c r="AS37" s="673"/>
      <c r="AT37" s="673"/>
      <c r="AU37" s="673"/>
      <c r="AV37" s="673"/>
      <c r="AW37" s="673"/>
      <c r="AX37" s="673"/>
      <c r="AY37" s="674"/>
      <c r="AZ37" s="593">
        <v>66537</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556</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287822</v>
      </c>
      <c r="CS37" s="625"/>
      <c r="CT37" s="625"/>
      <c r="CU37" s="625"/>
      <c r="CV37" s="625"/>
      <c r="CW37" s="625"/>
      <c r="CX37" s="625"/>
      <c r="CY37" s="626"/>
      <c r="CZ37" s="627">
        <v>7.3</v>
      </c>
      <c r="DA37" s="628"/>
      <c r="DB37" s="628"/>
      <c r="DC37" s="629"/>
      <c r="DD37" s="602">
        <v>263649</v>
      </c>
      <c r="DE37" s="625"/>
      <c r="DF37" s="625"/>
      <c r="DG37" s="625"/>
      <c r="DH37" s="625"/>
      <c r="DI37" s="625"/>
      <c r="DJ37" s="625"/>
      <c r="DK37" s="626"/>
      <c r="DL37" s="602">
        <v>242058</v>
      </c>
      <c r="DM37" s="625"/>
      <c r="DN37" s="625"/>
      <c r="DO37" s="625"/>
      <c r="DP37" s="625"/>
      <c r="DQ37" s="625"/>
      <c r="DR37" s="625"/>
      <c r="DS37" s="625"/>
      <c r="DT37" s="625"/>
      <c r="DU37" s="625"/>
      <c r="DV37" s="626"/>
      <c r="DW37" s="598">
        <v>11.6</v>
      </c>
      <c r="DX37" s="619"/>
      <c r="DY37" s="619"/>
      <c r="DZ37" s="619"/>
      <c r="EA37" s="619"/>
      <c r="EB37" s="619"/>
      <c r="EC37" s="620"/>
    </row>
    <row r="38" spans="2:133" ht="11.25" customHeight="1" x14ac:dyDescent="0.15">
      <c r="AQ38" s="672" t="s">
        <v>317</v>
      </c>
      <c r="AR38" s="673"/>
      <c r="AS38" s="673"/>
      <c r="AT38" s="673"/>
      <c r="AU38" s="673"/>
      <c r="AV38" s="673"/>
      <c r="AW38" s="673"/>
      <c r="AX38" s="673"/>
      <c r="AY38" s="674"/>
      <c r="AZ38" s="593">
        <v>30220</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808</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381341</v>
      </c>
      <c r="CS38" s="594"/>
      <c r="CT38" s="594"/>
      <c r="CU38" s="594"/>
      <c r="CV38" s="594"/>
      <c r="CW38" s="594"/>
      <c r="CX38" s="594"/>
      <c r="CY38" s="595"/>
      <c r="CZ38" s="627">
        <v>9.6999999999999993</v>
      </c>
      <c r="DA38" s="628"/>
      <c r="DB38" s="628"/>
      <c r="DC38" s="629"/>
      <c r="DD38" s="602">
        <v>307149</v>
      </c>
      <c r="DE38" s="594"/>
      <c r="DF38" s="594"/>
      <c r="DG38" s="594"/>
      <c r="DH38" s="594"/>
      <c r="DI38" s="594"/>
      <c r="DJ38" s="594"/>
      <c r="DK38" s="595"/>
      <c r="DL38" s="602">
        <v>294009</v>
      </c>
      <c r="DM38" s="594"/>
      <c r="DN38" s="594"/>
      <c r="DO38" s="594"/>
      <c r="DP38" s="594"/>
      <c r="DQ38" s="594"/>
      <c r="DR38" s="594"/>
      <c r="DS38" s="594"/>
      <c r="DT38" s="594"/>
      <c r="DU38" s="594"/>
      <c r="DV38" s="595"/>
      <c r="DW38" s="598">
        <v>14.1</v>
      </c>
      <c r="DX38" s="619"/>
      <c r="DY38" s="619"/>
      <c r="DZ38" s="619"/>
      <c r="EA38" s="619"/>
      <c r="EB38" s="619"/>
      <c r="EC38" s="620"/>
    </row>
    <row r="39" spans="2:133" ht="11.25" customHeight="1" x14ac:dyDescent="0.15">
      <c r="AQ39" s="672" t="s">
        <v>320</v>
      </c>
      <c r="AR39" s="673"/>
      <c r="AS39" s="673"/>
      <c r="AT39" s="673"/>
      <c r="AU39" s="673"/>
      <c r="AV39" s="673"/>
      <c r="AW39" s="673"/>
      <c r="AX39" s="673"/>
      <c r="AY39" s="674"/>
      <c r="AZ39" s="593" t="s">
        <v>321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82</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61413</v>
      </c>
      <c r="CS39" s="625"/>
      <c r="CT39" s="625"/>
      <c r="CU39" s="625"/>
      <c r="CV39" s="625"/>
      <c r="CW39" s="625"/>
      <c r="CX39" s="625"/>
      <c r="CY39" s="626"/>
      <c r="CZ39" s="627">
        <v>1.6</v>
      </c>
      <c r="DA39" s="628"/>
      <c r="DB39" s="628"/>
      <c r="DC39" s="629"/>
      <c r="DD39" s="602">
        <v>54302</v>
      </c>
      <c r="DE39" s="625"/>
      <c r="DF39" s="625"/>
      <c r="DG39" s="625"/>
      <c r="DH39" s="625"/>
      <c r="DI39" s="625"/>
      <c r="DJ39" s="625"/>
      <c r="DK39" s="626"/>
      <c r="DL39" s="602" t="s">
        <v>321</v>
      </c>
      <c r="DM39" s="625"/>
      <c r="DN39" s="625"/>
      <c r="DO39" s="625"/>
      <c r="DP39" s="625"/>
      <c r="DQ39" s="625"/>
      <c r="DR39" s="625"/>
      <c r="DS39" s="625"/>
      <c r="DT39" s="625"/>
      <c r="DU39" s="625"/>
      <c r="DV39" s="626"/>
      <c r="DW39" s="598" t="s">
        <v>321</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55936</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118</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5091</v>
      </c>
      <c r="CS40" s="594"/>
      <c r="CT40" s="594"/>
      <c r="CU40" s="594"/>
      <c r="CV40" s="594"/>
      <c r="CW40" s="594"/>
      <c r="CX40" s="594"/>
      <c r="CY40" s="595"/>
      <c r="CZ40" s="627">
        <v>0.1</v>
      </c>
      <c r="DA40" s="628"/>
      <c r="DB40" s="628"/>
      <c r="DC40" s="629"/>
      <c r="DD40" s="602" t="s">
        <v>321</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184138</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430</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714485</v>
      </c>
      <c r="CS42" s="594"/>
      <c r="CT42" s="594"/>
      <c r="CU42" s="594"/>
      <c r="CV42" s="594"/>
      <c r="CW42" s="594"/>
      <c r="CX42" s="594"/>
      <c r="CY42" s="595"/>
      <c r="CZ42" s="627">
        <v>18.100000000000001</v>
      </c>
      <c r="DA42" s="676"/>
      <c r="DB42" s="676"/>
      <c r="DC42" s="677"/>
      <c r="DD42" s="602">
        <v>111984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15003</v>
      </c>
      <c r="CS43" s="625"/>
      <c r="CT43" s="625"/>
      <c r="CU43" s="625"/>
      <c r="CV43" s="625"/>
      <c r="CW43" s="625"/>
      <c r="CX43" s="625"/>
      <c r="CY43" s="626"/>
      <c r="CZ43" s="627">
        <v>0.4</v>
      </c>
      <c r="DA43" s="628"/>
      <c r="DB43" s="628"/>
      <c r="DC43" s="629"/>
      <c r="DD43" s="602">
        <v>9568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287</v>
      </c>
      <c r="CE44" s="700"/>
      <c r="CF44" s="590" t="s">
        <v>337</v>
      </c>
      <c r="CG44" s="591"/>
      <c r="CH44" s="591"/>
      <c r="CI44" s="591"/>
      <c r="CJ44" s="591"/>
      <c r="CK44" s="591"/>
      <c r="CL44" s="591"/>
      <c r="CM44" s="591"/>
      <c r="CN44" s="591"/>
      <c r="CO44" s="591"/>
      <c r="CP44" s="591"/>
      <c r="CQ44" s="592"/>
      <c r="CR44" s="593">
        <v>599318</v>
      </c>
      <c r="CS44" s="594"/>
      <c r="CT44" s="594"/>
      <c r="CU44" s="594"/>
      <c r="CV44" s="594"/>
      <c r="CW44" s="594"/>
      <c r="CX44" s="594"/>
      <c r="CY44" s="595"/>
      <c r="CZ44" s="627">
        <v>15.2</v>
      </c>
      <c r="DA44" s="676"/>
      <c r="DB44" s="676"/>
      <c r="DC44" s="677"/>
      <c r="DD44" s="602">
        <v>102859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388868</v>
      </c>
      <c r="CS45" s="625"/>
      <c r="CT45" s="625"/>
      <c r="CU45" s="625"/>
      <c r="CV45" s="625"/>
      <c r="CW45" s="625"/>
      <c r="CX45" s="625"/>
      <c r="CY45" s="626"/>
      <c r="CZ45" s="627">
        <v>9.9</v>
      </c>
      <c r="DA45" s="628"/>
      <c r="DB45" s="628"/>
      <c r="DC45" s="629"/>
      <c r="DD45" s="602">
        <v>24337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200790</v>
      </c>
      <c r="CS46" s="594"/>
      <c r="CT46" s="594"/>
      <c r="CU46" s="594"/>
      <c r="CV46" s="594"/>
      <c r="CW46" s="594"/>
      <c r="CX46" s="594"/>
      <c r="CY46" s="595"/>
      <c r="CZ46" s="627">
        <v>5.0999999999999996</v>
      </c>
      <c r="DA46" s="676"/>
      <c r="DB46" s="676"/>
      <c r="DC46" s="677"/>
      <c r="DD46" s="602">
        <v>77562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v>115167</v>
      </c>
      <c r="CS47" s="625"/>
      <c r="CT47" s="625"/>
      <c r="CU47" s="625"/>
      <c r="CV47" s="625"/>
      <c r="CW47" s="625"/>
      <c r="CX47" s="625"/>
      <c r="CY47" s="626"/>
      <c r="CZ47" s="627">
        <v>2.9</v>
      </c>
      <c r="DA47" s="628"/>
      <c r="DB47" s="628"/>
      <c r="DC47" s="629"/>
      <c r="DD47" s="602">
        <v>9125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321</v>
      </c>
      <c r="CS48" s="594"/>
      <c r="CT48" s="594"/>
      <c r="CU48" s="594"/>
      <c r="CV48" s="594"/>
      <c r="CW48" s="594"/>
      <c r="CX48" s="594"/>
      <c r="CY48" s="595"/>
      <c r="CZ48" s="627" t="s">
        <v>321</v>
      </c>
      <c r="DA48" s="676"/>
      <c r="DB48" s="676"/>
      <c r="DC48" s="677"/>
      <c r="DD48" s="602" t="s">
        <v>321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3947601</v>
      </c>
      <c r="CS49" s="661"/>
      <c r="CT49" s="661"/>
      <c r="CU49" s="661"/>
      <c r="CV49" s="661"/>
      <c r="CW49" s="661"/>
      <c r="CX49" s="661"/>
      <c r="CY49" s="688"/>
      <c r="CZ49" s="689">
        <v>100</v>
      </c>
      <c r="DA49" s="690"/>
      <c r="DB49" s="690"/>
      <c r="DC49" s="691"/>
      <c r="DD49" s="692">
        <v>2657537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9" sqref="B9:P9"/>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4041</v>
      </c>
      <c r="R7" s="723"/>
      <c r="S7" s="723"/>
      <c r="T7" s="723"/>
      <c r="U7" s="723"/>
      <c r="V7" s="723">
        <v>3948</v>
      </c>
      <c r="W7" s="723"/>
      <c r="X7" s="723"/>
      <c r="Y7" s="723"/>
      <c r="Z7" s="723"/>
      <c r="AA7" s="723">
        <v>93</v>
      </c>
      <c r="AB7" s="723"/>
      <c r="AC7" s="723"/>
      <c r="AD7" s="723"/>
      <c r="AE7" s="724"/>
      <c r="AF7" s="725">
        <v>81</v>
      </c>
      <c r="AG7" s="726"/>
      <c r="AH7" s="726"/>
      <c r="AI7" s="726"/>
      <c r="AJ7" s="727"/>
      <c r="AK7" s="762"/>
      <c r="AL7" s="763"/>
      <c r="AM7" s="763"/>
      <c r="AN7" s="763"/>
      <c r="AO7" s="763"/>
      <c r="AP7" s="763"/>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535</v>
      </c>
      <c r="BT7" s="767"/>
      <c r="BU7" s="767"/>
      <c r="BV7" s="767"/>
      <c r="BW7" s="767"/>
      <c r="BX7" s="767"/>
      <c r="BY7" s="767"/>
      <c r="BZ7" s="767"/>
      <c r="CA7" s="767"/>
      <c r="CB7" s="767"/>
      <c r="CC7" s="767"/>
      <c r="CD7" s="767"/>
      <c r="CE7" s="767"/>
      <c r="CF7" s="767"/>
      <c r="CG7" s="768"/>
      <c r="CH7" s="759">
        <v>-9</v>
      </c>
      <c r="CI7" s="760"/>
      <c r="CJ7" s="760"/>
      <c r="CK7" s="760"/>
      <c r="CL7" s="761"/>
      <c r="CM7" s="759">
        <v>12</v>
      </c>
      <c r="CN7" s="760"/>
      <c r="CO7" s="760"/>
      <c r="CP7" s="760"/>
      <c r="CQ7" s="761"/>
      <c r="CR7" s="759">
        <v>3</v>
      </c>
      <c r="CS7" s="760"/>
      <c r="CT7" s="760"/>
      <c r="CU7" s="760"/>
      <c r="CV7" s="761"/>
      <c r="CW7" s="759"/>
      <c r="CX7" s="760"/>
      <c r="CY7" s="760"/>
      <c r="CZ7" s="760"/>
      <c r="DA7" s="761"/>
      <c r="DB7" s="759">
        <v>1</v>
      </c>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366</v>
      </c>
      <c r="C8" s="744"/>
      <c r="D8" s="744"/>
      <c r="E8" s="744"/>
      <c r="F8" s="744"/>
      <c r="G8" s="744"/>
      <c r="H8" s="744"/>
      <c r="I8" s="744"/>
      <c r="J8" s="744"/>
      <c r="K8" s="744"/>
      <c r="L8" s="744"/>
      <c r="M8" s="744"/>
      <c r="N8" s="744"/>
      <c r="O8" s="744"/>
      <c r="P8" s="745"/>
      <c r="Q8" s="746">
        <v>0</v>
      </c>
      <c r="R8" s="747"/>
      <c r="S8" s="747"/>
      <c r="T8" s="747"/>
      <c r="U8" s="747"/>
      <c r="V8" s="747">
        <v>0</v>
      </c>
      <c r="W8" s="747"/>
      <c r="X8" s="747"/>
      <c r="Y8" s="747"/>
      <c r="Z8" s="747"/>
      <c r="AA8" s="747">
        <v>0</v>
      </c>
      <c r="AB8" s="747"/>
      <c r="AC8" s="747"/>
      <c r="AD8" s="747"/>
      <c r="AE8" s="748"/>
      <c r="AF8" s="749" t="s">
        <v>110</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81</v>
      </c>
      <c r="AG23" s="782"/>
      <c r="AH23" s="782"/>
      <c r="AI23" s="782"/>
      <c r="AJ23" s="785"/>
      <c r="AK23" s="786"/>
      <c r="AL23" s="787"/>
      <c r="AM23" s="787"/>
      <c r="AN23" s="787"/>
      <c r="AO23" s="787"/>
      <c r="AP23" s="782"/>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521</v>
      </c>
      <c r="C28" s="720"/>
      <c r="D28" s="720"/>
      <c r="E28" s="720"/>
      <c r="F28" s="720"/>
      <c r="G28" s="720"/>
      <c r="H28" s="720"/>
      <c r="I28" s="720"/>
      <c r="J28" s="720"/>
      <c r="K28" s="720"/>
      <c r="L28" s="720"/>
      <c r="M28" s="720"/>
      <c r="N28" s="720"/>
      <c r="O28" s="720"/>
      <c r="P28" s="721"/>
      <c r="Q28" s="810">
        <v>532</v>
      </c>
      <c r="R28" s="811"/>
      <c r="S28" s="811"/>
      <c r="T28" s="811"/>
      <c r="U28" s="811"/>
      <c r="V28" s="811">
        <v>530</v>
      </c>
      <c r="W28" s="811"/>
      <c r="X28" s="811"/>
      <c r="Y28" s="811"/>
      <c r="Z28" s="811"/>
      <c r="AA28" s="811">
        <v>2</v>
      </c>
      <c r="AB28" s="811"/>
      <c r="AC28" s="811"/>
      <c r="AD28" s="811"/>
      <c r="AE28" s="812"/>
      <c r="AF28" s="813">
        <v>2</v>
      </c>
      <c r="AG28" s="811"/>
      <c r="AH28" s="811"/>
      <c r="AI28" s="811"/>
      <c r="AJ28" s="814"/>
      <c r="AK28" s="815"/>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522</v>
      </c>
      <c r="C29" s="744"/>
      <c r="D29" s="744"/>
      <c r="E29" s="744"/>
      <c r="F29" s="744"/>
      <c r="G29" s="744"/>
      <c r="H29" s="744"/>
      <c r="I29" s="744"/>
      <c r="J29" s="744"/>
      <c r="K29" s="744"/>
      <c r="L29" s="744"/>
      <c r="M29" s="744"/>
      <c r="N29" s="744"/>
      <c r="O29" s="744"/>
      <c r="P29" s="745"/>
      <c r="Q29" s="746">
        <v>129</v>
      </c>
      <c r="R29" s="747"/>
      <c r="S29" s="747"/>
      <c r="T29" s="747"/>
      <c r="U29" s="747"/>
      <c r="V29" s="747">
        <v>129</v>
      </c>
      <c r="W29" s="747"/>
      <c r="X29" s="747"/>
      <c r="Y29" s="747"/>
      <c r="Z29" s="747"/>
      <c r="AA29" s="747">
        <v>0</v>
      </c>
      <c r="AB29" s="747"/>
      <c r="AC29" s="747"/>
      <c r="AD29" s="747"/>
      <c r="AE29" s="748"/>
      <c r="AF29" s="749">
        <v>0</v>
      </c>
      <c r="AG29" s="750"/>
      <c r="AH29" s="750"/>
      <c r="AI29" s="750"/>
      <c r="AJ29" s="751"/>
      <c r="AK29" s="818"/>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523</v>
      </c>
      <c r="C30" s="744"/>
      <c r="D30" s="744"/>
      <c r="E30" s="744"/>
      <c r="F30" s="744"/>
      <c r="G30" s="744"/>
      <c r="H30" s="744"/>
      <c r="I30" s="744"/>
      <c r="J30" s="744"/>
      <c r="K30" s="744"/>
      <c r="L30" s="744"/>
      <c r="M30" s="744"/>
      <c r="N30" s="744"/>
      <c r="O30" s="744"/>
      <c r="P30" s="745"/>
      <c r="Q30" s="746">
        <v>315</v>
      </c>
      <c r="R30" s="747"/>
      <c r="S30" s="747"/>
      <c r="T30" s="747"/>
      <c r="U30" s="747"/>
      <c r="V30" s="747">
        <v>313</v>
      </c>
      <c r="W30" s="747"/>
      <c r="X30" s="747"/>
      <c r="Y30" s="747"/>
      <c r="Z30" s="747"/>
      <c r="AA30" s="747">
        <v>1</v>
      </c>
      <c r="AB30" s="747"/>
      <c r="AC30" s="747"/>
      <c r="AD30" s="747"/>
      <c r="AE30" s="748"/>
      <c r="AF30" s="749">
        <v>1</v>
      </c>
      <c r="AG30" s="750"/>
      <c r="AH30" s="750"/>
      <c r="AI30" s="750"/>
      <c r="AJ30" s="751"/>
      <c r="AK30" s="818">
        <v>75</v>
      </c>
      <c r="AL30" s="819"/>
      <c r="AM30" s="819"/>
      <c r="AN30" s="819"/>
      <c r="AO30" s="819"/>
      <c r="AP30" s="819">
        <v>633</v>
      </c>
      <c r="AQ30" s="819"/>
      <c r="AR30" s="819"/>
      <c r="AS30" s="819"/>
      <c r="AT30" s="819"/>
      <c r="AU30" s="819"/>
      <c r="AV30" s="819"/>
      <c r="AW30" s="819"/>
      <c r="AX30" s="819"/>
      <c r="AY30" s="819"/>
      <c r="AZ30" s="820"/>
      <c r="BA30" s="820"/>
      <c r="BB30" s="820"/>
      <c r="BC30" s="820"/>
      <c r="BD30" s="820"/>
      <c r="BE30" s="816" t="s">
        <v>525</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524</v>
      </c>
      <c r="C31" s="744"/>
      <c r="D31" s="744"/>
      <c r="E31" s="744"/>
      <c r="F31" s="744"/>
      <c r="G31" s="744"/>
      <c r="H31" s="744"/>
      <c r="I31" s="744"/>
      <c r="J31" s="744"/>
      <c r="K31" s="744"/>
      <c r="L31" s="744"/>
      <c r="M31" s="744"/>
      <c r="N31" s="744"/>
      <c r="O31" s="744"/>
      <c r="P31" s="745"/>
      <c r="Q31" s="746">
        <v>76</v>
      </c>
      <c r="R31" s="747"/>
      <c r="S31" s="747"/>
      <c r="T31" s="747"/>
      <c r="U31" s="747"/>
      <c r="V31" s="747">
        <v>76</v>
      </c>
      <c r="W31" s="747"/>
      <c r="X31" s="747"/>
      <c r="Y31" s="747"/>
      <c r="Z31" s="747"/>
      <c r="AA31" s="747">
        <v>0</v>
      </c>
      <c r="AB31" s="747"/>
      <c r="AC31" s="747"/>
      <c r="AD31" s="747"/>
      <c r="AE31" s="748"/>
      <c r="AF31" s="749" t="s">
        <v>526</v>
      </c>
      <c r="AG31" s="750"/>
      <c r="AH31" s="750"/>
      <c r="AI31" s="750"/>
      <c r="AJ31" s="751"/>
      <c r="AK31" s="818">
        <v>67</v>
      </c>
      <c r="AL31" s="819"/>
      <c r="AM31" s="819"/>
      <c r="AN31" s="819"/>
      <c r="AO31" s="819"/>
      <c r="AP31" s="819">
        <v>607</v>
      </c>
      <c r="AQ31" s="819"/>
      <c r="AR31" s="819"/>
      <c r="AS31" s="819"/>
      <c r="AT31" s="819"/>
      <c r="AU31" s="819"/>
      <c r="AV31" s="819"/>
      <c r="AW31" s="819"/>
      <c r="AX31" s="819"/>
      <c r="AY31" s="819"/>
      <c r="AZ31" s="820"/>
      <c r="BA31" s="820"/>
      <c r="BB31" s="820"/>
      <c r="BC31" s="820"/>
      <c r="BD31" s="820"/>
      <c r="BE31" s="816" t="s">
        <v>525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381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383</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384</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527</v>
      </c>
      <c r="C68" s="858"/>
      <c r="D68" s="858"/>
      <c r="E68" s="858"/>
      <c r="F68" s="858"/>
      <c r="G68" s="858"/>
      <c r="H68" s="858"/>
      <c r="I68" s="858"/>
      <c r="J68" s="858"/>
      <c r="K68" s="858"/>
      <c r="L68" s="858"/>
      <c r="M68" s="858"/>
      <c r="N68" s="858"/>
      <c r="O68" s="858"/>
      <c r="P68" s="859"/>
      <c r="Q68" s="860">
        <v>910</v>
      </c>
      <c r="R68" s="854"/>
      <c r="S68" s="854"/>
      <c r="T68" s="854"/>
      <c r="U68" s="854"/>
      <c r="V68" s="854">
        <v>880</v>
      </c>
      <c r="W68" s="854"/>
      <c r="X68" s="854"/>
      <c r="Y68" s="854"/>
      <c r="Z68" s="854"/>
      <c r="AA68" s="854">
        <v>31</v>
      </c>
      <c r="AB68" s="854"/>
      <c r="AC68" s="854"/>
      <c r="AD68" s="854"/>
      <c r="AE68" s="854"/>
      <c r="AF68" s="854">
        <v>31</v>
      </c>
      <c r="AG68" s="854"/>
      <c r="AH68" s="854"/>
      <c r="AI68" s="854"/>
      <c r="AJ68" s="854"/>
      <c r="AK68" s="854">
        <v>23</v>
      </c>
      <c r="AL68" s="854"/>
      <c r="AM68" s="854"/>
      <c r="AN68" s="854"/>
      <c r="AO68" s="854"/>
      <c r="AP68" s="854">
        <v>332</v>
      </c>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528</v>
      </c>
      <c r="C69" s="862"/>
      <c r="D69" s="862"/>
      <c r="E69" s="862"/>
      <c r="F69" s="862"/>
      <c r="G69" s="862"/>
      <c r="H69" s="862"/>
      <c r="I69" s="862"/>
      <c r="J69" s="862"/>
      <c r="K69" s="862"/>
      <c r="L69" s="862"/>
      <c r="M69" s="862"/>
      <c r="N69" s="862"/>
      <c r="O69" s="862"/>
      <c r="P69" s="863"/>
      <c r="Q69" s="864">
        <v>3761</v>
      </c>
      <c r="R69" s="819"/>
      <c r="S69" s="819"/>
      <c r="T69" s="819"/>
      <c r="U69" s="819"/>
      <c r="V69" s="819">
        <v>3679</v>
      </c>
      <c r="W69" s="819"/>
      <c r="X69" s="819"/>
      <c r="Y69" s="819"/>
      <c r="Z69" s="819"/>
      <c r="AA69" s="819">
        <v>82</v>
      </c>
      <c r="AB69" s="819"/>
      <c r="AC69" s="819"/>
      <c r="AD69" s="819"/>
      <c r="AE69" s="819"/>
      <c r="AF69" s="819">
        <v>82</v>
      </c>
      <c r="AG69" s="819"/>
      <c r="AH69" s="819"/>
      <c r="AI69" s="819"/>
      <c r="AJ69" s="819"/>
      <c r="AK69" s="819">
        <v>541</v>
      </c>
      <c r="AL69" s="819"/>
      <c r="AM69" s="819"/>
      <c r="AN69" s="819"/>
      <c r="AO69" s="819"/>
      <c r="AP69" s="819" t="s">
        <v>534</v>
      </c>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529</v>
      </c>
      <c r="C70" s="862"/>
      <c r="D70" s="862"/>
      <c r="E70" s="862"/>
      <c r="F70" s="862"/>
      <c r="G70" s="862"/>
      <c r="H70" s="862"/>
      <c r="I70" s="862"/>
      <c r="J70" s="862"/>
      <c r="K70" s="862"/>
      <c r="L70" s="862"/>
      <c r="M70" s="862"/>
      <c r="N70" s="862"/>
      <c r="O70" s="862"/>
      <c r="P70" s="863"/>
      <c r="Q70" s="864">
        <v>1661</v>
      </c>
      <c r="R70" s="819"/>
      <c r="S70" s="819"/>
      <c r="T70" s="819"/>
      <c r="U70" s="819"/>
      <c r="V70" s="819">
        <v>1683</v>
      </c>
      <c r="W70" s="819"/>
      <c r="X70" s="819"/>
      <c r="Y70" s="819"/>
      <c r="Z70" s="819"/>
      <c r="AA70" s="819">
        <v>-22</v>
      </c>
      <c r="AB70" s="819"/>
      <c r="AC70" s="819"/>
      <c r="AD70" s="819"/>
      <c r="AE70" s="819"/>
      <c r="AF70" s="819">
        <v>926</v>
      </c>
      <c r="AG70" s="819"/>
      <c r="AH70" s="819"/>
      <c r="AI70" s="819"/>
      <c r="AJ70" s="819"/>
      <c r="AK70" s="819">
        <v>401</v>
      </c>
      <c r="AL70" s="819"/>
      <c r="AM70" s="819"/>
      <c r="AN70" s="819"/>
      <c r="AO70" s="819"/>
      <c r="AP70" s="819">
        <v>998</v>
      </c>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530</v>
      </c>
      <c r="C71" s="862"/>
      <c r="D71" s="862"/>
      <c r="E71" s="862"/>
      <c r="F71" s="862"/>
      <c r="G71" s="862"/>
      <c r="H71" s="862"/>
      <c r="I71" s="862"/>
      <c r="J71" s="862"/>
      <c r="K71" s="862"/>
      <c r="L71" s="862"/>
      <c r="M71" s="862"/>
      <c r="N71" s="862"/>
      <c r="O71" s="862"/>
      <c r="P71" s="863"/>
      <c r="Q71" s="864">
        <v>6388</v>
      </c>
      <c r="R71" s="819"/>
      <c r="S71" s="819"/>
      <c r="T71" s="819"/>
      <c r="U71" s="819"/>
      <c r="V71" s="819">
        <v>6331</v>
      </c>
      <c r="W71" s="819"/>
      <c r="X71" s="819"/>
      <c r="Y71" s="819"/>
      <c r="Z71" s="819"/>
      <c r="AA71" s="819">
        <v>57</v>
      </c>
      <c r="AB71" s="819"/>
      <c r="AC71" s="819"/>
      <c r="AD71" s="819"/>
      <c r="AE71" s="819"/>
      <c r="AF71" s="819">
        <v>57</v>
      </c>
      <c r="AG71" s="819"/>
      <c r="AH71" s="819"/>
      <c r="AI71" s="819"/>
      <c r="AJ71" s="819"/>
      <c r="AK71" s="819">
        <v>36</v>
      </c>
      <c r="AL71" s="819"/>
      <c r="AM71" s="819"/>
      <c r="AN71" s="819"/>
      <c r="AO71" s="819"/>
      <c r="AP71" s="819" t="s">
        <v>534</v>
      </c>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531</v>
      </c>
      <c r="C72" s="862"/>
      <c r="D72" s="862"/>
      <c r="E72" s="862"/>
      <c r="F72" s="862"/>
      <c r="G72" s="862"/>
      <c r="H72" s="862"/>
      <c r="I72" s="862"/>
      <c r="J72" s="862"/>
      <c r="K72" s="862"/>
      <c r="L72" s="862"/>
      <c r="M72" s="862"/>
      <c r="N72" s="862"/>
      <c r="O72" s="862"/>
      <c r="P72" s="863"/>
      <c r="Q72" s="864">
        <v>1003</v>
      </c>
      <c r="R72" s="819"/>
      <c r="S72" s="819"/>
      <c r="T72" s="819"/>
      <c r="U72" s="819"/>
      <c r="V72" s="819">
        <v>990</v>
      </c>
      <c r="W72" s="819"/>
      <c r="X72" s="819"/>
      <c r="Y72" s="819"/>
      <c r="Z72" s="819"/>
      <c r="AA72" s="819">
        <v>13</v>
      </c>
      <c r="AB72" s="819"/>
      <c r="AC72" s="819"/>
      <c r="AD72" s="819"/>
      <c r="AE72" s="819"/>
      <c r="AF72" s="819">
        <v>13</v>
      </c>
      <c r="AG72" s="819"/>
      <c r="AH72" s="819"/>
      <c r="AI72" s="819"/>
      <c r="AJ72" s="819"/>
      <c r="AK72" s="819">
        <v>33</v>
      </c>
      <c r="AL72" s="819"/>
      <c r="AM72" s="819"/>
      <c r="AN72" s="819"/>
      <c r="AO72" s="819"/>
      <c r="AP72" s="819" t="s">
        <v>534</v>
      </c>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532</v>
      </c>
      <c r="C73" s="862"/>
      <c r="D73" s="862"/>
      <c r="E73" s="862"/>
      <c r="F73" s="862"/>
      <c r="G73" s="862"/>
      <c r="H73" s="862"/>
      <c r="I73" s="862"/>
      <c r="J73" s="862"/>
      <c r="K73" s="862"/>
      <c r="L73" s="862"/>
      <c r="M73" s="862"/>
      <c r="N73" s="862"/>
      <c r="O73" s="862"/>
      <c r="P73" s="863"/>
      <c r="Q73" s="864">
        <v>105861</v>
      </c>
      <c r="R73" s="819"/>
      <c r="S73" s="819"/>
      <c r="T73" s="819"/>
      <c r="U73" s="819"/>
      <c r="V73" s="819">
        <v>104455</v>
      </c>
      <c r="W73" s="819"/>
      <c r="X73" s="819"/>
      <c r="Y73" s="819"/>
      <c r="Z73" s="819"/>
      <c r="AA73" s="819">
        <v>1406</v>
      </c>
      <c r="AB73" s="819"/>
      <c r="AC73" s="819"/>
      <c r="AD73" s="819"/>
      <c r="AE73" s="819"/>
      <c r="AF73" s="819">
        <v>1406</v>
      </c>
      <c r="AG73" s="819"/>
      <c r="AH73" s="819"/>
      <c r="AI73" s="819"/>
      <c r="AJ73" s="819"/>
      <c r="AK73" s="819">
        <v>1543</v>
      </c>
      <c r="AL73" s="819"/>
      <c r="AM73" s="819"/>
      <c r="AN73" s="819"/>
      <c r="AO73" s="819"/>
      <c r="AP73" s="819" t="s">
        <v>534</v>
      </c>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533</v>
      </c>
      <c r="C74" s="862"/>
      <c r="D74" s="862"/>
      <c r="E74" s="862"/>
      <c r="F74" s="862"/>
      <c r="G74" s="862"/>
      <c r="H74" s="862"/>
      <c r="I74" s="862"/>
      <c r="J74" s="862"/>
      <c r="K74" s="862"/>
      <c r="L74" s="862"/>
      <c r="M74" s="862"/>
      <c r="N74" s="862"/>
      <c r="O74" s="862"/>
      <c r="P74" s="863"/>
      <c r="Q74" s="864">
        <v>1319</v>
      </c>
      <c r="R74" s="819"/>
      <c r="S74" s="819"/>
      <c r="T74" s="819"/>
      <c r="U74" s="819"/>
      <c r="V74" s="819">
        <v>1306</v>
      </c>
      <c r="W74" s="819"/>
      <c r="X74" s="819"/>
      <c r="Y74" s="819"/>
      <c r="Z74" s="819"/>
      <c r="AA74" s="819">
        <v>13</v>
      </c>
      <c r="AB74" s="819"/>
      <c r="AC74" s="819"/>
      <c r="AD74" s="819"/>
      <c r="AE74" s="819"/>
      <c r="AF74" s="819">
        <v>13</v>
      </c>
      <c r="AG74" s="819"/>
      <c r="AH74" s="819"/>
      <c r="AI74" s="819"/>
      <c r="AJ74" s="819"/>
      <c r="AK74" s="819">
        <v>5</v>
      </c>
      <c r="AL74" s="819"/>
      <c r="AM74" s="819"/>
      <c r="AN74" s="819"/>
      <c r="AO74" s="819"/>
      <c r="AP74" s="819">
        <v>1030</v>
      </c>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385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386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388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394</v>
      </c>
      <c r="AB109" s="883"/>
      <c r="AC109" s="883"/>
      <c r="AD109" s="883"/>
      <c r="AE109" s="884"/>
      <c r="AF109" s="882" t="s">
        <v>286</v>
      </c>
      <c r="AG109" s="883"/>
      <c r="AH109" s="883"/>
      <c r="AI109" s="883"/>
      <c r="AJ109" s="884"/>
      <c r="AK109" s="882" t="s">
        <v>285</v>
      </c>
      <c r="AL109" s="883"/>
      <c r="AM109" s="883"/>
      <c r="AN109" s="883"/>
      <c r="AO109" s="884"/>
      <c r="AP109" s="882" t="s">
        <v>395</v>
      </c>
      <c r="AQ109" s="883"/>
      <c r="AR109" s="883"/>
      <c r="AS109" s="883"/>
      <c r="AT109" s="885"/>
      <c r="AU109" s="904" t="s">
        <v>393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394</v>
      </c>
      <c r="BR109" s="883"/>
      <c r="BS109" s="883"/>
      <c r="BT109" s="883"/>
      <c r="BU109" s="884"/>
      <c r="BV109" s="882" t="s">
        <v>286</v>
      </c>
      <c r="BW109" s="883"/>
      <c r="BX109" s="883"/>
      <c r="BY109" s="883"/>
      <c r="BZ109" s="884"/>
      <c r="CA109" s="882" t="s">
        <v>285</v>
      </c>
      <c r="CB109" s="883"/>
      <c r="CC109" s="883"/>
      <c r="CD109" s="883"/>
      <c r="CE109" s="884"/>
      <c r="CF109" s="905" t="s">
        <v>395</v>
      </c>
      <c r="CG109" s="905"/>
      <c r="CH109" s="905"/>
      <c r="CI109" s="905"/>
      <c r="CJ109" s="905"/>
      <c r="CK109" s="882" t="s">
        <v>396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394</v>
      </c>
      <c r="DH109" s="883"/>
      <c r="DI109" s="883"/>
      <c r="DJ109" s="883"/>
      <c r="DK109" s="884"/>
      <c r="DL109" s="882" t="s">
        <v>286</v>
      </c>
      <c r="DM109" s="883"/>
      <c r="DN109" s="883"/>
      <c r="DO109" s="883"/>
      <c r="DP109" s="884"/>
      <c r="DQ109" s="882" t="s">
        <v>285</v>
      </c>
      <c r="DR109" s="883"/>
      <c r="DS109" s="883"/>
      <c r="DT109" s="883"/>
      <c r="DU109" s="884"/>
      <c r="DV109" s="882" t="s">
        <v>395</v>
      </c>
      <c r="DW109" s="883"/>
      <c r="DX109" s="883"/>
      <c r="DY109" s="883"/>
      <c r="DZ109" s="885"/>
    </row>
    <row r="110" spans="1:131" s="197" customFormat="1" ht="26.25" customHeight="1" x14ac:dyDescent="0.15">
      <c r="A110" s="886" t="s">
        <v>397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508359</v>
      </c>
      <c r="AB110" s="890"/>
      <c r="AC110" s="890"/>
      <c r="AD110" s="890"/>
      <c r="AE110" s="891"/>
      <c r="AF110" s="892">
        <v>494687</v>
      </c>
      <c r="AG110" s="890"/>
      <c r="AH110" s="890"/>
      <c r="AI110" s="890"/>
      <c r="AJ110" s="891"/>
      <c r="AK110" s="892">
        <v>497654</v>
      </c>
      <c r="AL110" s="890"/>
      <c r="AM110" s="890"/>
      <c r="AN110" s="890"/>
      <c r="AO110" s="891"/>
      <c r="AP110" s="893">
        <v>28.6</v>
      </c>
      <c r="AQ110" s="894"/>
      <c r="AR110" s="894"/>
      <c r="AS110" s="894"/>
      <c r="AT110" s="895"/>
      <c r="AU110" s="896" t="s">
        <v>59</v>
      </c>
      <c r="AV110" s="897"/>
      <c r="AW110" s="897"/>
      <c r="AX110" s="897"/>
      <c r="AY110" s="898"/>
      <c r="AZ110" s="940" t="s">
        <v>398</v>
      </c>
      <c r="BA110" s="887"/>
      <c r="BB110" s="887"/>
      <c r="BC110" s="887"/>
      <c r="BD110" s="887"/>
      <c r="BE110" s="887"/>
      <c r="BF110" s="887"/>
      <c r="BG110" s="887"/>
      <c r="BH110" s="887"/>
      <c r="BI110" s="887"/>
      <c r="BJ110" s="887"/>
      <c r="BK110" s="887"/>
      <c r="BL110" s="887"/>
      <c r="BM110" s="887"/>
      <c r="BN110" s="887"/>
      <c r="BO110" s="887"/>
      <c r="BP110" s="888"/>
      <c r="BQ110" s="926">
        <v>3687214</v>
      </c>
      <c r="BR110" s="927"/>
      <c r="BS110" s="927"/>
      <c r="BT110" s="927"/>
      <c r="BU110" s="927"/>
      <c r="BV110" s="927">
        <v>3545232</v>
      </c>
      <c r="BW110" s="927"/>
      <c r="BX110" s="927"/>
      <c r="BY110" s="927"/>
      <c r="BZ110" s="927"/>
      <c r="CA110" s="927">
        <v>3262803</v>
      </c>
      <c r="CB110" s="927"/>
      <c r="CC110" s="927"/>
      <c r="CD110" s="927"/>
      <c r="CE110" s="927"/>
      <c r="CF110" s="941">
        <v>187.5</v>
      </c>
      <c r="CG110" s="942"/>
      <c r="CH110" s="942"/>
      <c r="CI110" s="942"/>
      <c r="CJ110" s="942"/>
      <c r="CK110" s="943" t="s">
        <v>399</v>
      </c>
      <c r="CL110" s="944"/>
      <c r="CM110" s="923" t="s">
        <v>400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x14ac:dyDescent="0.15">
      <c r="A111" s="930" t="s">
        <v>401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402</v>
      </c>
      <c r="BA111" s="950"/>
      <c r="BB111" s="950"/>
      <c r="BC111" s="950"/>
      <c r="BD111" s="950"/>
      <c r="BE111" s="950"/>
      <c r="BF111" s="950"/>
      <c r="BG111" s="950"/>
      <c r="BH111" s="950"/>
      <c r="BI111" s="950"/>
      <c r="BJ111" s="950"/>
      <c r="BK111" s="950"/>
      <c r="BL111" s="950"/>
      <c r="BM111" s="950"/>
      <c r="BN111" s="950"/>
      <c r="BO111" s="950"/>
      <c r="BP111" s="951"/>
      <c r="BQ111" s="919">
        <v>120298</v>
      </c>
      <c r="BR111" s="920"/>
      <c r="BS111" s="920"/>
      <c r="BT111" s="920"/>
      <c r="BU111" s="920"/>
      <c r="BV111" s="920">
        <v>106337</v>
      </c>
      <c r="BW111" s="920"/>
      <c r="BX111" s="920"/>
      <c r="BY111" s="920"/>
      <c r="BZ111" s="920"/>
      <c r="CA111" s="920">
        <v>92615</v>
      </c>
      <c r="CB111" s="920"/>
      <c r="CC111" s="920"/>
      <c r="CD111" s="920"/>
      <c r="CE111" s="920"/>
      <c r="CF111" s="914">
        <v>5.3</v>
      </c>
      <c r="CG111" s="915"/>
      <c r="CH111" s="915"/>
      <c r="CI111" s="915"/>
      <c r="CJ111" s="915"/>
      <c r="CK111" s="945"/>
      <c r="CL111" s="946"/>
      <c r="CM111" s="916" t="s">
        <v>403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x14ac:dyDescent="0.15">
      <c r="A112" s="952" t="s">
        <v>404</v>
      </c>
      <c r="B112" s="953"/>
      <c r="C112" s="950" t="s">
        <v>405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406</v>
      </c>
      <c r="AB112" s="959"/>
      <c r="AC112" s="959"/>
      <c r="AD112" s="959"/>
      <c r="AE112" s="960"/>
      <c r="AF112" s="961" t="s">
        <v>406</v>
      </c>
      <c r="AG112" s="959"/>
      <c r="AH112" s="959"/>
      <c r="AI112" s="959"/>
      <c r="AJ112" s="960"/>
      <c r="AK112" s="961" t="s">
        <v>406</v>
      </c>
      <c r="AL112" s="959"/>
      <c r="AM112" s="959"/>
      <c r="AN112" s="959"/>
      <c r="AO112" s="960"/>
      <c r="AP112" s="962" t="s">
        <v>406</v>
      </c>
      <c r="AQ112" s="963"/>
      <c r="AR112" s="963"/>
      <c r="AS112" s="963"/>
      <c r="AT112" s="964"/>
      <c r="AU112" s="899"/>
      <c r="AV112" s="900"/>
      <c r="AW112" s="900"/>
      <c r="AX112" s="900"/>
      <c r="AY112" s="901"/>
      <c r="AZ112" s="949" t="s">
        <v>407</v>
      </c>
      <c r="BA112" s="950"/>
      <c r="BB112" s="950"/>
      <c r="BC112" s="950"/>
      <c r="BD112" s="950"/>
      <c r="BE112" s="950"/>
      <c r="BF112" s="950"/>
      <c r="BG112" s="950"/>
      <c r="BH112" s="950"/>
      <c r="BI112" s="950"/>
      <c r="BJ112" s="950"/>
      <c r="BK112" s="950"/>
      <c r="BL112" s="950"/>
      <c r="BM112" s="950"/>
      <c r="BN112" s="950"/>
      <c r="BO112" s="950"/>
      <c r="BP112" s="951"/>
      <c r="BQ112" s="919">
        <v>1029822</v>
      </c>
      <c r="BR112" s="920"/>
      <c r="BS112" s="920"/>
      <c r="BT112" s="920"/>
      <c r="BU112" s="920"/>
      <c r="BV112" s="920">
        <v>960110</v>
      </c>
      <c r="BW112" s="920"/>
      <c r="BX112" s="920"/>
      <c r="BY112" s="920"/>
      <c r="BZ112" s="920"/>
      <c r="CA112" s="920">
        <v>933056</v>
      </c>
      <c r="CB112" s="920"/>
      <c r="CC112" s="920"/>
      <c r="CD112" s="920"/>
      <c r="CE112" s="920"/>
      <c r="CF112" s="914">
        <v>53.6</v>
      </c>
      <c r="CG112" s="915"/>
      <c r="CH112" s="915"/>
      <c r="CI112" s="915"/>
      <c r="CJ112" s="915"/>
      <c r="CK112" s="945"/>
      <c r="CL112" s="946"/>
      <c r="CM112" s="916" t="s">
        <v>408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406</v>
      </c>
      <c r="DH112" s="920"/>
      <c r="DI112" s="920"/>
      <c r="DJ112" s="920"/>
      <c r="DK112" s="920"/>
      <c r="DL112" s="920" t="s">
        <v>406</v>
      </c>
      <c r="DM112" s="920"/>
      <c r="DN112" s="920"/>
      <c r="DO112" s="920"/>
      <c r="DP112" s="920"/>
      <c r="DQ112" s="920" t="s">
        <v>406</v>
      </c>
      <c r="DR112" s="920"/>
      <c r="DS112" s="920"/>
      <c r="DT112" s="920"/>
      <c r="DU112" s="920"/>
      <c r="DV112" s="921" t="s">
        <v>406</v>
      </c>
      <c r="DW112" s="921"/>
      <c r="DX112" s="921"/>
      <c r="DY112" s="921"/>
      <c r="DZ112" s="922"/>
    </row>
    <row r="113" spans="1:130" s="197" customFormat="1" ht="26.25" customHeight="1" x14ac:dyDescent="0.15">
      <c r="A113" s="954"/>
      <c r="B113" s="955"/>
      <c r="C113" s="950" t="s">
        <v>409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79669</v>
      </c>
      <c r="AB113" s="934"/>
      <c r="AC113" s="934"/>
      <c r="AD113" s="934"/>
      <c r="AE113" s="935"/>
      <c r="AF113" s="936">
        <v>104893</v>
      </c>
      <c r="AG113" s="934"/>
      <c r="AH113" s="934"/>
      <c r="AI113" s="934"/>
      <c r="AJ113" s="935"/>
      <c r="AK113" s="936">
        <v>89719</v>
      </c>
      <c r="AL113" s="934"/>
      <c r="AM113" s="934"/>
      <c r="AN113" s="934"/>
      <c r="AO113" s="935"/>
      <c r="AP113" s="937">
        <v>5.2</v>
      </c>
      <c r="AQ113" s="938"/>
      <c r="AR113" s="938"/>
      <c r="AS113" s="938"/>
      <c r="AT113" s="939"/>
      <c r="AU113" s="899"/>
      <c r="AV113" s="900"/>
      <c r="AW113" s="900"/>
      <c r="AX113" s="900"/>
      <c r="AY113" s="901"/>
      <c r="AZ113" s="949" t="s">
        <v>410</v>
      </c>
      <c r="BA113" s="950"/>
      <c r="BB113" s="950"/>
      <c r="BC113" s="950"/>
      <c r="BD113" s="950"/>
      <c r="BE113" s="950"/>
      <c r="BF113" s="950"/>
      <c r="BG113" s="950"/>
      <c r="BH113" s="950"/>
      <c r="BI113" s="950"/>
      <c r="BJ113" s="950"/>
      <c r="BK113" s="950"/>
      <c r="BL113" s="950"/>
      <c r="BM113" s="950"/>
      <c r="BN113" s="950"/>
      <c r="BO113" s="950"/>
      <c r="BP113" s="951"/>
      <c r="BQ113" s="919">
        <v>144285</v>
      </c>
      <c r="BR113" s="920"/>
      <c r="BS113" s="920"/>
      <c r="BT113" s="920"/>
      <c r="BU113" s="920"/>
      <c r="BV113" s="920">
        <v>156064</v>
      </c>
      <c r="BW113" s="920"/>
      <c r="BX113" s="920"/>
      <c r="BY113" s="920"/>
      <c r="BZ113" s="920"/>
      <c r="CA113" s="920">
        <v>172765</v>
      </c>
      <c r="CB113" s="920"/>
      <c r="CC113" s="920"/>
      <c r="CD113" s="920"/>
      <c r="CE113" s="920"/>
      <c r="CF113" s="914">
        <v>9.9</v>
      </c>
      <c r="CG113" s="915"/>
      <c r="CH113" s="915"/>
      <c r="CI113" s="915"/>
      <c r="CJ113" s="915"/>
      <c r="CK113" s="945"/>
      <c r="CL113" s="946"/>
      <c r="CM113" s="916" t="s">
        <v>411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406</v>
      </c>
      <c r="DH113" s="959"/>
      <c r="DI113" s="959"/>
      <c r="DJ113" s="959"/>
      <c r="DK113" s="960"/>
      <c r="DL113" s="961" t="s">
        <v>406</v>
      </c>
      <c r="DM113" s="959"/>
      <c r="DN113" s="959"/>
      <c r="DO113" s="959"/>
      <c r="DP113" s="960"/>
      <c r="DQ113" s="961" t="s">
        <v>406</v>
      </c>
      <c r="DR113" s="959"/>
      <c r="DS113" s="959"/>
      <c r="DT113" s="959"/>
      <c r="DU113" s="960"/>
      <c r="DV113" s="962" t="s">
        <v>406</v>
      </c>
      <c r="DW113" s="963"/>
      <c r="DX113" s="963"/>
      <c r="DY113" s="963"/>
      <c r="DZ113" s="964"/>
    </row>
    <row r="114" spans="1:130" s="197" customFormat="1" ht="26.25" customHeight="1" x14ac:dyDescent="0.15">
      <c r="A114" s="954"/>
      <c r="B114" s="955"/>
      <c r="C114" s="950" t="s">
        <v>412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157843</v>
      </c>
      <c r="AB114" s="959"/>
      <c r="AC114" s="959"/>
      <c r="AD114" s="959"/>
      <c r="AE114" s="960"/>
      <c r="AF114" s="961">
        <v>40442</v>
      </c>
      <c r="AG114" s="959"/>
      <c r="AH114" s="959"/>
      <c r="AI114" s="959"/>
      <c r="AJ114" s="960"/>
      <c r="AK114" s="961">
        <v>11230</v>
      </c>
      <c r="AL114" s="959"/>
      <c r="AM114" s="959"/>
      <c r="AN114" s="959"/>
      <c r="AO114" s="960"/>
      <c r="AP114" s="962">
        <v>0.6</v>
      </c>
      <c r="AQ114" s="963"/>
      <c r="AR114" s="963"/>
      <c r="AS114" s="963"/>
      <c r="AT114" s="964"/>
      <c r="AU114" s="899"/>
      <c r="AV114" s="900"/>
      <c r="AW114" s="900"/>
      <c r="AX114" s="900"/>
      <c r="AY114" s="901"/>
      <c r="AZ114" s="949" t="s">
        <v>413</v>
      </c>
      <c r="BA114" s="950"/>
      <c r="BB114" s="950"/>
      <c r="BC114" s="950"/>
      <c r="BD114" s="950"/>
      <c r="BE114" s="950"/>
      <c r="BF114" s="950"/>
      <c r="BG114" s="950"/>
      <c r="BH114" s="950"/>
      <c r="BI114" s="950"/>
      <c r="BJ114" s="950"/>
      <c r="BK114" s="950"/>
      <c r="BL114" s="950"/>
      <c r="BM114" s="950"/>
      <c r="BN114" s="950"/>
      <c r="BO114" s="950"/>
      <c r="BP114" s="951"/>
      <c r="BQ114" s="919">
        <v>863294</v>
      </c>
      <c r="BR114" s="920"/>
      <c r="BS114" s="920"/>
      <c r="BT114" s="920"/>
      <c r="BU114" s="920"/>
      <c r="BV114" s="920">
        <v>777041</v>
      </c>
      <c r="BW114" s="920"/>
      <c r="BX114" s="920"/>
      <c r="BY114" s="920"/>
      <c r="BZ114" s="920"/>
      <c r="CA114" s="920">
        <v>783976</v>
      </c>
      <c r="CB114" s="920"/>
      <c r="CC114" s="920"/>
      <c r="CD114" s="920"/>
      <c r="CE114" s="920"/>
      <c r="CF114" s="914">
        <v>45.1</v>
      </c>
      <c r="CG114" s="915"/>
      <c r="CH114" s="915"/>
      <c r="CI114" s="915"/>
      <c r="CJ114" s="915"/>
      <c r="CK114" s="945"/>
      <c r="CL114" s="946"/>
      <c r="CM114" s="916" t="s">
        <v>414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406</v>
      </c>
      <c r="DH114" s="959"/>
      <c r="DI114" s="959"/>
      <c r="DJ114" s="959"/>
      <c r="DK114" s="960"/>
      <c r="DL114" s="961" t="s">
        <v>406</v>
      </c>
      <c r="DM114" s="959"/>
      <c r="DN114" s="959"/>
      <c r="DO114" s="959"/>
      <c r="DP114" s="960"/>
      <c r="DQ114" s="961" t="s">
        <v>406</v>
      </c>
      <c r="DR114" s="959"/>
      <c r="DS114" s="959"/>
      <c r="DT114" s="959"/>
      <c r="DU114" s="960"/>
      <c r="DV114" s="962" t="s">
        <v>406</v>
      </c>
      <c r="DW114" s="963"/>
      <c r="DX114" s="963"/>
      <c r="DY114" s="963"/>
      <c r="DZ114" s="964"/>
    </row>
    <row r="115" spans="1:130" s="197" customFormat="1" ht="26.25" customHeight="1" x14ac:dyDescent="0.15">
      <c r="A115" s="954"/>
      <c r="B115" s="955"/>
      <c r="C115" s="950" t="s">
        <v>415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50</v>
      </c>
      <c r="AB115" s="934"/>
      <c r="AC115" s="934"/>
      <c r="AD115" s="934"/>
      <c r="AE115" s="935"/>
      <c r="AF115" s="936">
        <v>5773</v>
      </c>
      <c r="AG115" s="934"/>
      <c r="AH115" s="934"/>
      <c r="AI115" s="934"/>
      <c r="AJ115" s="935"/>
      <c r="AK115" s="936">
        <v>5687</v>
      </c>
      <c r="AL115" s="934"/>
      <c r="AM115" s="934"/>
      <c r="AN115" s="934"/>
      <c r="AO115" s="935"/>
      <c r="AP115" s="937">
        <v>0.3</v>
      </c>
      <c r="AQ115" s="938"/>
      <c r="AR115" s="938"/>
      <c r="AS115" s="938"/>
      <c r="AT115" s="939"/>
      <c r="AU115" s="899"/>
      <c r="AV115" s="900"/>
      <c r="AW115" s="900"/>
      <c r="AX115" s="900"/>
      <c r="AY115" s="901"/>
      <c r="AZ115" s="949" t="s">
        <v>416</v>
      </c>
      <c r="BA115" s="950"/>
      <c r="BB115" s="950"/>
      <c r="BC115" s="950"/>
      <c r="BD115" s="950"/>
      <c r="BE115" s="950"/>
      <c r="BF115" s="950"/>
      <c r="BG115" s="950"/>
      <c r="BH115" s="950"/>
      <c r="BI115" s="950"/>
      <c r="BJ115" s="950"/>
      <c r="BK115" s="950"/>
      <c r="BL115" s="950"/>
      <c r="BM115" s="950"/>
      <c r="BN115" s="950"/>
      <c r="BO115" s="950"/>
      <c r="BP115" s="951"/>
      <c r="BQ115" s="919" t="s">
        <v>406</v>
      </c>
      <c r="BR115" s="920"/>
      <c r="BS115" s="920"/>
      <c r="BT115" s="920"/>
      <c r="BU115" s="920"/>
      <c r="BV115" s="920" t="s">
        <v>406</v>
      </c>
      <c r="BW115" s="920"/>
      <c r="BX115" s="920"/>
      <c r="BY115" s="920"/>
      <c r="BZ115" s="920"/>
      <c r="CA115" s="920" t="s">
        <v>406</v>
      </c>
      <c r="CB115" s="920"/>
      <c r="CC115" s="920"/>
      <c r="CD115" s="920"/>
      <c r="CE115" s="920"/>
      <c r="CF115" s="914" t="s">
        <v>406</v>
      </c>
      <c r="CG115" s="915"/>
      <c r="CH115" s="915"/>
      <c r="CI115" s="915"/>
      <c r="CJ115" s="915"/>
      <c r="CK115" s="945"/>
      <c r="CL115" s="946"/>
      <c r="CM115" s="949" t="s">
        <v>417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406</v>
      </c>
      <c r="DH115" s="959"/>
      <c r="DI115" s="959"/>
      <c r="DJ115" s="959"/>
      <c r="DK115" s="960"/>
      <c r="DL115" s="961" t="s">
        <v>406</v>
      </c>
      <c r="DM115" s="959"/>
      <c r="DN115" s="959"/>
      <c r="DO115" s="959"/>
      <c r="DP115" s="960"/>
      <c r="DQ115" s="961" t="s">
        <v>406</v>
      </c>
      <c r="DR115" s="959"/>
      <c r="DS115" s="959"/>
      <c r="DT115" s="959"/>
      <c r="DU115" s="960"/>
      <c r="DV115" s="962" t="s">
        <v>406</v>
      </c>
      <c r="DW115" s="963"/>
      <c r="DX115" s="963"/>
      <c r="DY115" s="963"/>
      <c r="DZ115" s="964"/>
    </row>
    <row r="116" spans="1:130" s="197" customFormat="1" ht="26.25" customHeight="1" x14ac:dyDescent="0.15">
      <c r="A116" s="956"/>
      <c r="B116" s="957"/>
      <c r="C116" s="971" t="s">
        <v>418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60</v>
      </c>
      <c r="AB116" s="959"/>
      <c r="AC116" s="959"/>
      <c r="AD116" s="959"/>
      <c r="AE116" s="960"/>
      <c r="AF116" s="961">
        <v>5</v>
      </c>
      <c r="AG116" s="959"/>
      <c r="AH116" s="959"/>
      <c r="AI116" s="959"/>
      <c r="AJ116" s="960"/>
      <c r="AK116" s="961">
        <v>53</v>
      </c>
      <c r="AL116" s="959"/>
      <c r="AM116" s="959"/>
      <c r="AN116" s="959"/>
      <c r="AO116" s="960"/>
      <c r="AP116" s="962">
        <v>0</v>
      </c>
      <c r="AQ116" s="963"/>
      <c r="AR116" s="963"/>
      <c r="AS116" s="963"/>
      <c r="AT116" s="964"/>
      <c r="AU116" s="899"/>
      <c r="AV116" s="900"/>
      <c r="AW116" s="900"/>
      <c r="AX116" s="900"/>
      <c r="AY116" s="901"/>
      <c r="AZ116" s="949" t="s">
        <v>419</v>
      </c>
      <c r="BA116" s="950"/>
      <c r="BB116" s="950"/>
      <c r="BC116" s="950"/>
      <c r="BD116" s="950"/>
      <c r="BE116" s="950"/>
      <c r="BF116" s="950"/>
      <c r="BG116" s="950"/>
      <c r="BH116" s="950"/>
      <c r="BI116" s="950"/>
      <c r="BJ116" s="950"/>
      <c r="BK116" s="950"/>
      <c r="BL116" s="950"/>
      <c r="BM116" s="950"/>
      <c r="BN116" s="950"/>
      <c r="BO116" s="950"/>
      <c r="BP116" s="951"/>
      <c r="BQ116" s="919" t="s">
        <v>406</v>
      </c>
      <c r="BR116" s="920"/>
      <c r="BS116" s="920"/>
      <c r="BT116" s="920"/>
      <c r="BU116" s="920"/>
      <c r="BV116" s="920" t="s">
        <v>406</v>
      </c>
      <c r="BW116" s="920"/>
      <c r="BX116" s="920"/>
      <c r="BY116" s="920"/>
      <c r="BZ116" s="920"/>
      <c r="CA116" s="920" t="s">
        <v>406</v>
      </c>
      <c r="CB116" s="920"/>
      <c r="CC116" s="920"/>
      <c r="CD116" s="920"/>
      <c r="CE116" s="920"/>
      <c r="CF116" s="914" t="s">
        <v>406</v>
      </c>
      <c r="CG116" s="915"/>
      <c r="CH116" s="915"/>
      <c r="CI116" s="915"/>
      <c r="CJ116" s="915"/>
      <c r="CK116" s="945"/>
      <c r="CL116" s="946"/>
      <c r="CM116" s="916" t="s">
        <v>420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120298</v>
      </c>
      <c r="DH116" s="959"/>
      <c r="DI116" s="959"/>
      <c r="DJ116" s="959"/>
      <c r="DK116" s="960"/>
      <c r="DL116" s="961">
        <v>106337</v>
      </c>
      <c r="DM116" s="959"/>
      <c r="DN116" s="959"/>
      <c r="DO116" s="959"/>
      <c r="DP116" s="960"/>
      <c r="DQ116" s="961">
        <v>92615</v>
      </c>
      <c r="DR116" s="959"/>
      <c r="DS116" s="959"/>
      <c r="DT116" s="959"/>
      <c r="DU116" s="960"/>
      <c r="DV116" s="962">
        <v>5.3</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421</v>
      </c>
      <c r="Z117" s="884"/>
      <c r="AA117" s="996">
        <v>745981</v>
      </c>
      <c r="AB117" s="966"/>
      <c r="AC117" s="966"/>
      <c r="AD117" s="966"/>
      <c r="AE117" s="967"/>
      <c r="AF117" s="965">
        <v>645800</v>
      </c>
      <c r="AG117" s="966"/>
      <c r="AH117" s="966"/>
      <c r="AI117" s="966"/>
      <c r="AJ117" s="967"/>
      <c r="AK117" s="965">
        <v>604343</v>
      </c>
      <c r="AL117" s="966"/>
      <c r="AM117" s="966"/>
      <c r="AN117" s="966"/>
      <c r="AO117" s="967"/>
      <c r="AP117" s="968"/>
      <c r="AQ117" s="969"/>
      <c r="AR117" s="969"/>
      <c r="AS117" s="969"/>
      <c r="AT117" s="970"/>
      <c r="AU117" s="899"/>
      <c r="AV117" s="900"/>
      <c r="AW117" s="900"/>
      <c r="AX117" s="900"/>
      <c r="AY117" s="901"/>
      <c r="AZ117" s="995" t="s">
        <v>422</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x14ac:dyDescent="0.15">
      <c r="A118" s="904" t="s">
        <v>396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394</v>
      </c>
      <c r="AB118" s="883"/>
      <c r="AC118" s="883"/>
      <c r="AD118" s="883"/>
      <c r="AE118" s="884"/>
      <c r="AF118" s="882" t="s">
        <v>286</v>
      </c>
      <c r="AG118" s="883"/>
      <c r="AH118" s="883"/>
      <c r="AI118" s="883"/>
      <c r="AJ118" s="884"/>
      <c r="AK118" s="882" t="s">
        <v>285</v>
      </c>
      <c r="AL118" s="883"/>
      <c r="AM118" s="883"/>
      <c r="AN118" s="883"/>
      <c r="AO118" s="884"/>
      <c r="AP118" s="990" t="s">
        <v>395</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424</v>
      </c>
      <c r="BP118" s="994"/>
      <c r="BQ118" s="985">
        <v>5844913</v>
      </c>
      <c r="BR118" s="986"/>
      <c r="BS118" s="986"/>
      <c r="BT118" s="986"/>
      <c r="BU118" s="986"/>
      <c r="BV118" s="986">
        <v>5544784</v>
      </c>
      <c r="BW118" s="986"/>
      <c r="BX118" s="986"/>
      <c r="BY118" s="986"/>
      <c r="BZ118" s="986"/>
      <c r="CA118" s="986">
        <v>5245215</v>
      </c>
      <c r="CB118" s="986"/>
      <c r="CC118" s="986"/>
      <c r="CD118" s="986"/>
      <c r="CE118" s="986"/>
      <c r="CF118" s="987"/>
      <c r="CG118" s="988"/>
      <c r="CH118" s="988"/>
      <c r="CI118" s="988"/>
      <c r="CJ118" s="989"/>
      <c r="CK118" s="945"/>
      <c r="CL118" s="946"/>
      <c r="CM118" s="916" t="s">
        <v>425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x14ac:dyDescent="0.15">
      <c r="A119" s="974" t="s">
        <v>399</v>
      </c>
      <c r="B119" s="944"/>
      <c r="C119" s="923" t="s">
        <v>400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426</v>
      </c>
      <c r="AV119" s="978"/>
      <c r="AW119" s="978"/>
      <c r="AX119" s="978"/>
      <c r="AY119" s="979"/>
      <c r="AZ119" s="940" t="s">
        <v>427</v>
      </c>
      <c r="BA119" s="887"/>
      <c r="BB119" s="887"/>
      <c r="BC119" s="887"/>
      <c r="BD119" s="887"/>
      <c r="BE119" s="887"/>
      <c r="BF119" s="887"/>
      <c r="BG119" s="887"/>
      <c r="BH119" s="887"/>
      <c r="BI119" s="887"/>
      <c r="BJ119" s="887"/>
      <c r="BK119" s="887"/>
      <c r="BL119" s="887"/>
      <c r="BM119" s="887"/>
      <c r="BN119" s="887"/>
      <c r="BO119" s="887"/>
      <c r="BP119" s="888"/>
      <c r="BQ119" s="926">
        <v>1632765</v>
      </c>
      <c r="BR119" s="927"/>
      <c r="BS119" s="927"/>
      <c r="BT119" s="927"/>
      <c r="BU119" s="927"/>
      <c r="BV119" s="927">
        <v>1894468</v>
      </c>
      <c r="BW119" s="927"/>
      <c r="BX119" s="927"/>
      <c r="BY119" s="927"/>
      <c r="BZ119" s="927"/>
      <c r="CA119" s="927">
        <v>1723149</v>
      </c>
      <c r="CB119" s="927"/>
      <c r="CC119" s="927"/>
      <c r="CD119" s="927"/>
      <c r="CE119" s="927"/>
      <c r="CF119" s="941">
        <v>99</v>
      </c>
      <c r="CG119" s="942"/>
      <c r="CH119" s="942"/>
      <c r="CI119" s="942"/>
      <c r="CJ119" s="942"/>
      <c r="CK119" s="947"/>
      <c r="CL119" s="948"/>
      <c r="CM119" s="1004" t="s">
        <v>428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x14ac:dyDescent="0.15">
      <c r="A120" s="975"/>
      <c r="B120" s="946"/>
      <c r="C120" s="916" t="s">
        <v>403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429</v>
      </c>
      <c r="BA120" s="950"/>
      <c r="BB120" s="950"/>
      <c r="BC120" s="950"/>
      <c r="BD120" s="950"/>
      <c r="BE120" s="950"/>
      <c r="BF120" s="950"/>
      <c r="BG120" s="950"/>
      <c r="BH120" s="950"/>
      <c r="BI120" s="950"/>
      <c r="BJ120" s="950"/>
      <c r="BK120" s="950"/>
      <c r="BL120" s="950"/>
      <c r="BM120" s="950"/>
      <c r="BN120" s="950"/>
      <c r="BO120" s="950"/>
      <c r="BP120" s="951"/>
      <c r="BQ120" s="919" t="s">
        <v>110</v>
      </c>
      <c r="BR120" s="920"/>
      <c r="BS120" s="920"/>
      <c r="BT120" s="920"/>
      <c r="BU120" s="920"/>
      <c r="BV120" s="920" t="s">
        <v>110</v>
      </c>
      <c r="BW120" s="920"/>
      <c r="BX120" s="920"/>
      <c r="BY120" s="920"/>
      <c r="BZ120" s="920"/>
      <c r="CA120" s="920" t="s">
        <v>110</v>
      </c>
      <c r="CB120" s="920"/>
      <c r="CC120" s="920"/>
      <c r="CD120" s="920"/>
      <c r="CE120" s="920"/>
      <c r="CF120" s="914" t="s">
        <v>110</v>
      </c>
      <c r="CG120" s="915"/>
      <c r="CH120" s="915"/>
      <c r="CI120" s="915"/>
      <c r="CJ120" s="915"/>
      <c r="CK120" s="1013" t="s">
        <v>430</v>
      </c>
      <c r="CL120" s="1014"/>
      <c r="CM120" s="1014"/>
      <c r="CN120" s="1014"/>
      <c r="CO120" s="1015"/>
      <c r="CP120" s="1021" t="s">
        <v>431</v>
      </c>
      <c r="CQ120" s="1022"/>
      <c r="CR120" s="1022"/>
      <c r="CS120" s="1022"/>
      <c r="CT120" s="1022"/>
      <c r="CU120" s="1022"/>
      <c r="CV120" s="1022"/>
      <c r="CW120" s="1022"/>
      <c r="CX120" s="1022"/>
      <c r="CY120" s="1022"/>
      <c r="CZ120" s="1022"/>
      <c r="DA120" s="1022"/>
      <c r="DB120" s="1022"/>
      <c r="DC120" s="1022"/>
      <c r="DD120" s="1022"/>
      <c r="DE120" s="1022"/>
      <c r="DF120" s="1023"/>
      <c r="DG120" s="926">
        <v>718419</v>
      </c>
      <c r="DH120" s="927"/>
      <c r="DI120" s="927"/>
      <c r="DJ120" s="927"/>
      <c r="DK120" s="927"/>
      <c r="DL120" s="927">
        <v>654591</v>
      </c>
      <c r="DM120" s="927"/>
      <c r="DN120" s="927"/>
      <c r="DO120" s="927"/>
      <c r="DP120" s="927"/>
      <c r="DQ120" s="927">
        <v>603214</v>
      </c>
      <c r="DR120" s="927"/>
      <c r="DS120" s="927"/>
      <c r="DT120" s="927"/>
      <c r="DU120" s="927"/>
      <c r="DV120" s="928">
        <v>34.700000000000003</v>
      </c>
      <c r="DW120" s="928"/>
      <c r="DX120" s="928"/>
      <c r="DY120" s="928"/>
      <c r="DZ120" s="929"/>
    </row>
    <row r="121" spans="1:130" s="197" customFormat="1" ht="26.25" customHeight="1" x14ac:dyDescent="0.15">
      <c r="A121" s="975"/>
      <c r="B121" s="946"/>
      <c r="C121" s="1010" t="s">
        <v>432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433</v>
      </c>
      <c r="BA121" s="971"/>
      <c r="BB121" s="971"/>
      <c r="BC121" s="971"/>
      <c r="BD121" s="971"/>
      <c r="BE121" s="971"/>
      <c r="BF121" s="971"/>
      <c r="BG121" s="971"/>
      <c r="BH121" s="971"/>
      <c r="BI121" s="971"/>
      <c r="BJ121" s="971"/>
      <c r="BK121" s="971"/>
      <c r="BL121" s="971"/>
      <c r="BM121" s="971"/>
      <c r="BN121" s="971"/>
      <c r="BO121" s="971"/>
      <c r="BP121" s="972"/>
      <c r="BQ121" s="985">
        <v>3599427</v>
      </c>
      <c r="BR121" s="986"/>
      <c r="BS121" s="986"/>
      <c r="BT121" s="986"/>
      <c r="BU121" s="986"/>
      <c r="BV121" s="986">
        <v>3604863</v>
      </c>
      <c r="BW121" s="986"/>
      <c r="BX121" s="986"/>
      <c r="BY121" s="986"/>
      <c r="BZ121" s="986"/>
      <c r="CA121" s="986">
        <v>3621187</v>
      </c>
      <c r="CB121" s="986"/>
      <c r="CC121" s="986"/>
      <c r="CD121" s="986"/>
      <c r="CE121" s="986"/>
      <c r="CF121" s="1024">
        <v>208.1</v>
      </c>
      <c r="CG121" s="1025"/>
      <c r="CH121" s="1025"/>
      <c r="CI121" s="1025"/>
      <c r="CJ121" s="1025"/>
      <c r="CK121" s="1016"/>
      <c r="CL121" s="1017"/>
      <c r="CM121" s="1017"/>
      <c r="CN121" s="1017"/>
      <c r="CO121" s="1018"/>
      <c r="CP121" s="1007" t="s">
        <v>434</v>
      </c>
      <c r="CQ121" s="1008"/>
      <c r="CR121" s="1008"/>
      <c r="CS121" s="1008"/>
      <c r="CT121" s="1008"/>
      <c r="CU121" s="1008"/>
      <c r="CV121" s="1008"/>
      <c r="CW121" s="1008"/>
      <c r="CX121" s="1008"/>
      <c r="CY121" s="1008"/>
      <c r="CZ121" s="1008"/>
      <c r="DA121" s="1008"/>
      <c r="DB121" s="1008"/>
      <c r="DC121" s="1008"/>
      <c r="DD121" s="1008"/>
      <c r="DE121" s="1008"/>
      <c r="DF121" s="1009"/>
      <c r="DG121" s="919">
        <v>311403</v>
      </c>
      <c r="DH121" s="920"/>
      <c r="DI121" s="920"/>
      <c r="DJ121" s="920"/>
      <c r="DK121" s="920"/>
      <c r="DL121" s="920">
        <v>305519</v>
      </c>
      <c r="DM121" s="920"/>
      <c r="DN121" s="920"/>
      <c r="DO121" s="920"/>
      <c r="DP121" s="920"/>
      <c r="DQ121" s="920">
        <v>329842</v>
      </c>
      <c r="DR121" s="920"/>
      <c r="DS121" s="920"/>
      <c r="DT121" s="920"/>
      <c r="DU121" s="920"/>
      <c r="DV121" s="921">
        <v>19</v>
      </c>
      <c r="DW121" s="921"/>
      <c r="DX121" s="921"/>
      <c r="DY121" s="921"/>
      <c r="DZ121" s="922"/>
    </row>
    <row r="122" spans="1:130" s="197" customFormat="1" ht="26.25" customHeight="1" x14ac:dyDescent="0.15">
      <c r="A122" s="975"/>
      <c r="B122" s="946"/>
      <c r="C122" s="916" t="s">
        <v>414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406</v>
      </c>
      <c r="AB122" s="959"/>
      <c r="AC122" s="959"/>
      <c r="AD122" s="959"/>
      <c r="AE122" s="960"/>
      <c r="AF122" s="961" t="s">
        <v>406</v>
      </c>
      <c r="AG122" s="959"/>
      <c r="AH122" s="959"/>
      <c r="AI122" s="959"/>
      <c r="AJ122" s="960"/>
      <c r="AK122" s="961" t="s">
        <v>406</v>
      </c>
      <c r="AL122" s="959"/>
      <c r="AM122" s="959"/>
      <c r="AN122" s="959"/>
      <c r="AO122" s="960"/>
      <c r="AP122" s="962" t="s">
        <v>406</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435</v>
      </c>
      <c r="BP122" s="994"/>
      <c r="BQ122" s="1034">
        <v>5232192</v>
      </c>
      <c r="BR122" s="1035"/>
      <c r="BS122" s="1035"/>
      <c r="BT122" s="1035"/>
      <c r="BU122" s="1035"/>
      <c r="BV122" s="1035">
        <v>5499331</v>
      </c>
      <c r="BW122" s="1035"/>
      <c r="BX122" s="1035"/>
      <c r="BY122" s="1035"/>
      <c r="BZ122" s="1035"/>
      <c r="CA122" s="1035">
        <v>5344336</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v>5736</v>
      </c>
      <c r="AG123" s="959"/>
      <c r="AH123" s="959"/>
      <c r="AI123" s="959"/>
      <c r="AJ123" s="960"/>
      <c r="AK123" s="961">
        <v>5662</v>
      </c>
      <c r="AL123" s="959"/>
      <c r="AM123" s="959"/>
      <c r="AN123" s="959"/>
      <c r="AO123" s="960"/>
      <c r="AP123" s="962">
        <v>0.3</v>
      </c>
      <c r="AQ123" s="963"/>
      <c r="AR123" s="963"/>
      <c r="AS123" s="963"/>
      <c r="AT123" s="964"/>
      <c r="AU123" s="1031" t="s">
        <v>436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34.9</v>
      </c>
      <c r="BR123" s="1027"/>
      <c r="BS123" s="1027"/>
      <c r="BT123" s="1027"/>
      <c r="BU123" s="1027"/>
      <c r="BV123" s="1027">
        <v>2.5</v>
      </c>
      <c r="BW123" s="1027"/>
      <c r="BX123" s="1027"/>
      <c r="BY123" s="1027"/>
      <c r="BZ123" s="1027"/>
      <c r="CA123" s="1027" t="s">
        <v>110</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437</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x14ac:dyDescent="0.2">
      <c r="A125" s="975"/>
      <c r="B125" s="946"/>
      <c r="C125" s="916" t="s">
        <v>425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438</v>
      </c>
      <c r="CL125" s="1014"/>
      <c r="CM125" s="1014"/>
      <c r="CN125" s="1014"/>
      <c r="CO125" s="1015"/>
      <c r="CP125" s="940" t="s">
        <v>439</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x14ac:dyDescent="0.15">
      <c r="A126" s="975"/>
      <c r="B126" s="946"/>
      <c r="C126" s="916" t="s">
        <v>428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440</v>
      </c>
      <c r="AY126" s="1037"/>
      <c r="AZ126" s="1037"/>
      <c r="BA126" s="1037"/>
      <c r="BB126" s="1037"/>
      <c r="BC126" s="1037"/>
      <c r="BD126" s="1037"/>
      <c r="BE126" s="1038"/>
      <c r="BF126" s="1052" t="s">
        <v>441</v>
      </c>
      <c r="BG126" s="1037"/>
      <c r="BH126" s="1037"/>
      <c r="BI126" s="1037"/>
      <c r="BJ126" s="1037"/>
      <c r="BK126" s="1037"/>
      <c r="BL126" s="1038"/>
      <c r="BM126" s="1052" t="s">
        <v>442</v>
      </c>
      <c r="BN126" s="1037"/>
      <c r="BO126" s="1037"/>
      <c r="BP126" s="1037"/>
      <c r="BQ126" s="1037"/>
      <c r="BR126" s="1037"/>
      <c r="BS126" s="1038"/>
      <c r="BT126" s="1052" t="s">
        <v>443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444</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x14ac:dyDescent="0.2">
      <c r="A127" s="976"/>
      <c r="B127" s="948"/>
      <c r="C127" s="1004" t="s">
        <v>445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50</v>
      </c>
      <c r="AB127" s="959"/>
      <c r="AC127" s="959"/>
      <c r="AD127" s="959"/>
      <c r="AE127" s="960"/>
      <c r="AF127" s="961">
        <v>37</v>
      </c>
      <c r="AG127" s="959"/>
      <c r="AH127" s="959"/>
      <c r="AI127" s="959"/>
      <c r="AJ127" s="960"/>
      <c r="AK127" s="961">
        <v>25</v>
      </c>
      <c r="AL127" s="959"/>
      <c r="AM127" s="959"/>
      <c r="AN127" s="959"/>
      <c r="AO127" s="960"/>
      <c r="AP127" s="962">
        <v>0</v>
      </c>
      <c r="AQ127" s="963"/>
      <c r="AR127" s="963"/>
      <c r="AS127" s="963"/>
      <c r="AT127" s="964"/>
      <c r="AU127" s="233"/>
      <c r="AV127" s="233"/>
      <c r="AW127" s="233"/>
      <c r="AX127" s="886" t="s">
        <v>446</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447</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x14ac:dyDescent="0.15">
      <c r="A128" s="1071" t="s">
        <v>448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449</v>
      </c>
      <c r="X128" s="1073"/>
      <c r="Y128" s="1073"/>
      <c r="Z128" s="1074"/>
      <c r="AA128" s="1089" t="s">
        <v>110</v>
      </c>
      <c r="AB128" s="1090"/>
      <c r="AC128" s="1090"/>
      <c r="AD128" s="1090"/>
      <c r="AE128" s="1091"/>
      <c r="AF128" s="1092" t="s">
        <v>110</v>
      </c>
      <c r="AG128" s="1090"/>
      <c r="AH128" s="1090"/>
      <c r="AI128" s="1090"/>
      <c r="AJ128" s="1091"/>
      <c r="AK128" s="1092" t="s">
        <v>110</v>
      </c>
      <c r="AL128" s="1090"/>
      <c r="AM128" s="1090"/>
      <c r="AN128" s="1090"/>
      <c r="AO128" s="1091"/>
      <c r="AP128" s="1093"/>
      <c r="AQ128" s="1094"/>
      <c r="AR128" s="1094"/>
      <c r="AS128" s="1094"/>
      <c r="AT128" s="1095"/>
      <c r="AU128" s="235"/>
      <c r="AV128" s="235"/>
      <c r="AW128" s="235"/>
      <c r="AX128" s="1054" t="s">
        <v>450</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451</v>
      </c>
      <c r="X129" s="1061"/>
      <c r="Y129" s="1061"/>
      <c r="Z129" s="1062"/>
      <c r="AA129" s="958">
        <v>2224876</v>
      </c>
      <c r="AB129" s="959"/>
      <c r="AC129" s="959"/>
      <c r="AD129" s="959"/>
      <c r="AE129" s="960"/>
      <c r="AF129" s="961">
        <v>2200055</v>
      </c>
      <c r="AG129" s="959"/>
      <c r="AH129" s="959"/>
      <c r="AI129" s="959"/>
      <c r="AJ129" s="960"/>
      <c r="AK129" s="961">
        <v>2177907</v>
      </c>
      <c r="AL129" s="959"/>
      <c r="AM129" s="959"/>
      <c r="AN129" s="959"/>
      <c r="AO129" s="960"/>
      <c r="AP129" s="1063"/>
      <c r="AQ129" s="1064"/>
      <c r="AR129" s="1064"/>
      <c r="AS129" s="1064"/>
      <c r="AT129" s="1065"/>
      <c r="AU129" s="235"/>
      <c r="AV129" s="235"/>
      <c r="AW129" s="235"/>
      <c r="AX129" s="1054" t="s">
        <v>452</v>
      </c>
      <c r="AY129" s="950"/>
      <c r="AZ129" s="950"/>
      <c r="BA129" s="950"/>
      <c r="BB129" s="950"/>
      <c r="BC129" s="950"/>
      <c r="BD129" s="950"/>
      <c r="BE129" s="951"/>
      <c r="BF129" s="1055">
        <v>12.2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454</v>
      </c>
      <c r="X130" s="1061"/>
      <c r="Y130" s="1061"/>
      <c r="Z130" s="1062"/>
      <c r="AA130" s="958">
        <v>471320</v>
      </c>
      <c r="AB130" s="959"/>
      <c r="AC130" s="959"/>
      <c r="AD130" s="959"/>
      <c r="AE130" s="960"/>
      <c r="AF130" s="961">
        <v>443518</v>
      </c>
      <c r="AG130" s="959"/>
      <c r="AH130" s="959"/>
      <c r="AI130" s="959"/>
      <c r="AJ130" s="960"/>
      <c r="AK130" s="961">
        <v>438026</v>
      </c>
      <c r="AL130" s="959"/>
      <c r="AM130" s="959"/>
      <c r="AN130" s="959"/>
      <c r="AO130" s="960"/>
      <c r="AP130" s="1063"/>
      <c r="AQ130" s="1064"/>
      <c r="AR130" s="1064"/>
      <c r="AS130" s="1064"/>
      <c r="AT130" s="1065"/>
      <c r="AU130" s="235"/>
      <c r="AV130" s="235"/>
      <c r="AW130" s="235"/>
      <c r="AX130" s="1113" t="s">
        <v>455</v>
      </c>
      <c r="AY130" s="1045"/>
      <c r="AZ130" s="1045"/>
      <c r="BA130" s="1045"/>
      <c r="BB130" s="1045"/>
      <c r="BC130" s="1045"/>
      <c r="BD130" s="1045"/>
      <c r="BE130" s="1046"/>
      <c r="BF130" s="1075" t="s">
        <v>110</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456</v>
      </c>
      <c r="X131" s="1084"/>
      <c r="Y131" s="1084"/>
      <c r="Z131" s="1085"/>
      <c r="AA131" s="997">
        <v>1753556</v>
      </c>
      <c r="AB131" s="998"/>
      <c r="AC131" s="998"/>
      <c r="AD131" s="998"/>
      <c r="AE131" s="999"/>
      <c r="AF131" s="1000">
        <v>1756537</v>
      </c>
      <c r="AG131" s="998"/>
      <c r="AH131" s="998"/>
      <c r="AI131" s="998"/>
      <c r="AJ131" s="999"/>
      <c r="AK131" s="1000">
        <v>1739881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458</v>
      </c>
      <c r="W132" s="1101"/>
      <c r="X132" s="1101"/>
      <c r="Y132" s="1101"/>
      <c r="Z132" s="1102"/>
      <c r="AA132" s="1103">
        <v>15.663086890000001</v>
      </c>
      <c r="AB132" s="1104"/>
      <c r="AC132" s="1104"/>
      <c r="AD132" s="1104"/>
      <c r="AE132" s="1105"/>
      <c r="AF132" s="1106">
        <v>11.5159544</v>
      </c>
      <c r="AG132" s="1104"/>
      <c r="AH132" s="1104"/>
      <c r="AI132" s="1104"/>
      <c r="AJ132" s="1105"/>
      <c r="AK132" s="1106">
        <v>9.5591020310000001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459</v>
      </c>
      <c r="W133" s="1108"/>
      <c r="X133" s="1108"/>
      <c r="Y133" s="1108"/>
      <c r="Z133" s="1109"/>
      <c r="AA133" s="1110">
        <v>18.5</v>
      </c>
      <c r="AB133" s="1111"/>
      <c r="AC133" s="1111"/>
      <c r="AD133" s="1111"/>
      <c r="AE133" s="1112"/>
      <c r="AF133" s="1110">
        <v>15.2</v>
      </c>
      <c r="AG133" s="1111"/>
      <c r="AH133" s="1111"/>
      <c r="AI133" s="1111"/>
      <c r="AJ133" s="1112"/>
      <c r="AK133" s="1110">
        <v>12.2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4" zoomScaleNormal="85" zoomScaleSheetLayoutView="55" workbookViewId="0">
      <selection activeCell="K73" sqref="K73"/>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4"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6"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460</v>
      </c>
      <c r="B5" s="246"/>
      <c r="C5" s="246"/>
      <c r="D5" s="246"/>
      <c r="E5" s="246"/>
      <c r="F5" s="246"/>
      <c r="G5" s="246"/>
      <c r="H5" s="246"/>
      <c r="I5" s="246"/>
      <c r="J5" s="246"/>
      <c r="K5" s="246"/>
      <c r="L5" s="246"/>
      <c r="M5" s="246"/>
      <c r="N5" s="246"/>
      <c r="O5" s="247"/>
    </row>
    <row r="6" spans="1:16" x14ac:dyDescent="0.15">
      <c r="A6" s="248"/>
      <c r="B6" s="244"/>
      <c r="C6" s="244"/>
      <c r="D6" s="244"/>
      <c r="E6" s="244"/>
      <c r="F6" s="244"/>
      <c r="G6" s="249" t="s">
        <v>461</v>
      </c>
      <c r="H6" s="249"/>
      <c r="I6" s="249"/>
      <c r="J6" s="249"/>
      <c r="K6" s="244"/>
      <c r="L6" s="244"/>
      <c r="M6" s="244"/>
      <c r="N6" s="244"/>
    </row>
    <row r="7" spans="1:16" x14ac:dyDescent="0.15">
      <c r="A7" s="248"/>
      <c r="B7" s="244"/>
      <c r="C7" s="244"/>
      <c r="D7" s="244"/>
      <c r="E7" s="244"/>
      <c r="F7" s="244"/>
      <c r="G7" s="251"/>
      <c r="H7" s="252"/>
      <c r="I7" s="252"/>
      <c r="J7" s="253"/>
      <c r="K7" s="1117" t="s">
        <v>462</v>
      </c>
      <c r="L7" s="254"/>
      <c r="M7" s="255" t="s">
        <v>463</v>
      </c>
      <c r="N7" s="256"/>
    </row>
    <row r="8" spans="1:16" x14ac:dyDescent="0.15">
      <c r="A8" s="248"/>
      <c r="B8" s="244"/>
      <c r="C8" s="244"/>
      <c r="D8" s="244"/>
      <c r="E8" s="244"/>
      <c r="F8" s="244"/>
      <c r="G8" s="257"/>
      <c r="H8" s="258"/>
      <c r="I8" s="258"/>
      <c r="J8" s="259"/>
      <c r="K8" s="1118"/>
      <c r="L8" s="260" t="s">
        <v>464</v>
      </c>
      <c r="M8" s="261" t="s">
        <v>465</v>
      </c>
      <c r="N8" s="262" t="s">
        <v>466</v>
      </c>
    </row>
    <row r="9" spans="1:16" x14ac:dyDescent="0.15">
      <c r="A9" s="248"/>
      <c r="B9" s="244"/>
      <c r="C9" s="244"/>
      <c r="D9" s="244"/>
      <c r="E9" s="244"/>
      <c r="F9" s="244"/>
      <c r="G9" s="1119" t="s">
        <v>467</v>
      </c>
      <c r="H9" s="1120"/>
      <c r="I9" s="1120"/>
      <c r="J9" s="1121"/>
      <c r="K9" s="263">
        <v>545665</v>
      </c>
      <c r="L9" s="264">
        <v>155549</v>
      </c>
      <c r="M9" s="265">
        <v>198661</v>
      </c>
      <c r="N9" s="266">
        <v>-21.7</v>
      </c>
    </row>
    <row r="10" spans="1:16" x14ac:dyDescent="0.15">
      <c r="A10" s="248"/>
      <c r="B10" s="244"/>
      <c r="C10" s="244"/>
      <c r="D10" s="244"/>
      <c r="E10" s="244"/>
      <c r="F10" s="244"/>
      <c r="G10" s="1119" t="s">
        <v>468</v>
      </c>
      <c r="H10" s="1120"/>
      <c r="I10" s="1120"/>
      <c r="J10" s="1121"/>
      <c r="K10" s="267">
        <v>4229</v>
      </c>
      <c r="L10" s="268">
        <v>1206</v>
      </c>
      <c r="M10" s="269">
        <v>22571</v>
      </c>
      <c r="N10" s="270">
        <v>-94.7</v>
      </c>
    </row>
    <row r="11" spans="1:16" ht="13.5" customHeight="1" x14ac:dyDescent="0.15">
      <c r="A11" s="248"/>
      <c r="B11" s="244"/>
      <c r="C11" s="244"/>
      <c r="D11" s="244"/>
      <c r="E11" s="244"/>
      <c r="F11" s="244"/>
      <c r="G11" s="1119" t="s">
        <v>469</v>
      </c>
      <c r="H11" s="1120"/>
      <c r="I11" s="1120"/>
      <c r="J11" s="1121"/>
      <c r="K11" s="267">
        <v>115081</v>
      </c>
      <c r="L11" s="268">
        <v>32805</v>
      </c>
      <c r="M11" s="269">
        <v>24639</v>
      </c>
      <c r="N11" s="270">
        <v>33.1</v>
      </c>
    </row>
    <row r="12" spans="1:16" ht="13.5" customHeight="1" x14ac:dyDescent="0.15">
      <c r="A12" s="248"/>
      <c r="B12" s="244"/>
      <c r="C12" s="244"/>
      <c r="D12" s="244"/>
      <c r="E12" s="244"/>
      <c r="F12" s="244"/>
      <c r="G12" s="1119" t="s">
        <v>470</v>
      </c>
      <c r="H12" s="1120"/>
      <c r="I12" s="1120"/>
      <c r="J12" s="1121"/>
      <c r="K12" s="267">
        <v>23106</v>
      </c>
      <c r="L12" s="268">
        <v>6587</v>
      </c>
      <c r="M12" s="269">
        <v>3341</v>
      </c>
      <c r="N12" s="270">
        <v>97.2</v>
      </c>
    </row>
    <row r="13" spans="1:16" ht="13.5" customHeight="1" x14ac:dyDescent="0.15">
      <c r="A13" s="248"/>
      <c r="B13" s="244"/>
      <c r="C13" s="244"/>
      <c r="D13" s="244"/>
      <c r="E13" s="244"/>
      <c r="F13" s="244"/>
      <c r="G13" s="1119" t="s">
        <v>471</v>
      </c>
      <c r="H13" s="1120"/>
      <c r="I13" s="1120"/>
      <c r="J13" s="1121"/>
      <c r="K13" s="267" t="s">
        <v>472</v>
      </c>
      <c r="L13" s="268" t="s">
        <v>472</v>
      </c>
      <c r="M13" s="269" t="s">
        <v>472</v>
      </c>
      <c r="N13" s="270" t="s">
        <v>472</v>
      </c>
    </row>
    <row r="14" spans="1:16" ht="13.5" customHeight="1" x14ac:dyDescent="0.15">
      <c r="A14" s="248"/>
      <c r="B14" s="244"/>
      <c r="C14" s="244"/>
      <c r="D14" s="244"/>
      <c r="E14" s="244"/>
      <c r="F14" s="244"/>
      <c r="G14" s="1119" t="s">
        <v>473</v>
      </c>
      <c r="H14" s="1120"/>
      <c r="I14" s="1120"/>
      <c r="J14" s="1121"/>
      <c r="K14" s="267">
        <v>31941</v>
      </c>
      <c r="L14" s="268">
        <v>9105</v>
      </c>
      <c r="M14" s="269">
        <v>9231</v>
      </c>
      <c r="N14" s="270">
        <v>-1.4</v>
      </c>
    </row>
    <row r="15" spans="1:16" ht="13.5" customHeight="1" x14ac:dyDescent="0.15">
      <c r="A15" s="248"/>
      <c r="B15" s="244"/>
      <c r="C15" s="244"/>
      <c r="D15" s="244"/>
      <c r="E15" s="244"/>
      <c r="F15" s="244"/>
      <c r="G15" s="1119" t="s">
        <v>474</v>
      </c>
      <c r="H15" s="1120"/>
      <c r="I15" s="1120"/>
      <c r="J15" s="1121"/>
      <c r="K15" s="267">
        <v>15003</v>
      </c>
      <c r="L15" s="268">
        <v>4277</v>
      </c>
      <c r="M15" s="269">
        <v>4542</v>
      </c>
      <c r="N15" s="270">
        <v>-5.8</v>
      </c>
    </row>
    <row r="16" spans="1:16" x14ac:dyDescent="0.15">
      <c r="A16" s="248"/>
      <c r="B16" s="244"/>
      <c r="C16" s="244"/>
      <c r="D16" s="244"/>
      <c r="E16" s="244"/>
      <c r="F16" s="244"/>
      <c r="G16" s="1122" t="s">
        <v>475</v>
      </c>
      <c r="H16" s="1123"/>
      <c r="I16" s="1123"/>
      <c r="J16" s="1124"/>
      <c r="K16" s="268">
        <v>-47585</v>
      </c>
      <c r="L16" s="268">
        <v>-13565</v>
      </c>
      <c r="M16" s="269">
        <v>-20623</v>
      </c>
      <c r="N16" s="270">
        <v>-34.200000000000003</v>
      </c>
    </row>
    <row r="17" spans="1:16" x14ac:dyDescent="0.15">
      <c r="A17" s="248"/>
      <c r="B17" s="244"/>
      <c r="C17" s="244"/>
      <c r="D17" s="244"/>
      <c r="E17" s="244"/>
      <c r="F17" s="244"/>
      <c r="G17" s="1122" t="s">
        <v>169</v>
      </c>
      <c r="H17" s="1123"/>
      <c r="I17" s="1123"/>
      <c r="J17" s="1124"/>
      <c r="K17" s="268">
        <v>687440</v>
      </c>
      <c r="L17" s="268">
        <v>195964</v>
      </c>
      <c r="M17" s="269">
        <v>242361</v>
      </c>
      <c r="N17" s="270">
        <v>-19.100000000000001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476</v>
      </c>
      <c r="H19" s="244"/>
      <c r="I19" s="244"/>
      <c r="J19" s="244"/>
      <c r="K19" s="244"/>
      <c r="L19" s="244"/>
      <c r="M19" s="244"/>
      <c r="N19" s="244"/>
    </row>
    <row r="20" spans="1:16" x14ac:dyDescent="0.15">
      <c r="A20" s="248"/>
      <c r="B20" s="244"/>
      <c r="C20" s="244"/>
      <c r="D20" s="244"/>
      <c r="E20" s="244"/>
      <c r="F20" s="244"/>
      <c r="G20" s="272"/>
      <c r="H20" s="273"/>
      <c r="I20" s="273"/>
      <c r="J20" s="274"/>
      <c r="K20" s="275" t="s">
        <v>477</v>
      </c>
      <c r="L20" s="276" t="s">
        <v>478</v>
      </c>
      <c r="M20" s="277" t="s">
        <v>479</v>
      </c>
      <c r="N20" s="278"/>
    </row>
    <row r="21" spans="1:16" s="284" customFormat="1" x14ac:dyDescent="0.15">
      <c r="A21" s="279"/>
      <c r="B21" s="249"/>
      <c r="C21" s="249"/>
      <c r="D21" s="249"/>
      <c r="E21" s="249"/>
      <c r="F21" s="249"/>
      <c r="G21" s="1114" t="s">
        <v>480</v>
      </c>
      <c r="H21" s="1115"/>
      <c r="I21" s="1115"/>
      <c r="J21" s="1116"/>
      <c r="K21" s="280">
        <v>15.39</v>
      </c>
      <c r="L21" s="281">
        <v>22.07</v>
      </c>
      <c r="M21" s="282">
        <v>-6.68</v>
      </c>
      <c r="N21" s="249"/>
      <c r="O21" s="283"/>
      <c r="P21" s="279"/>
    </row>
    <row r="22" spans="1:16" s="284" customFormat="1" x14ac:dyDescent="0.15">
      <c r="A22" s="279"/>
      <c r="B22" s="249"/>
      <c r="C22" s="249"/>
      <c r="D22" s="249"/>
      <c r="E22" s="249"/>
      <c r="F22" s="249"/>
      <c r="G22" s="1114" t="s">
        <v>481</v>
      </c>
      <c r="H22" s="1115"/>
      <c r="I22" s="1115"/>
      <c r="J22" s="1116"/>
      <c r="K22" s="285">
        <v>96.3</v>
      </c>
      <c r="L22" s="286">
        <v>93.5</v>
      </c>
      <c r="M22" s="287">
        <v>2.8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483</v>
      </c>
      <c r="H29" s="249"/>
      <c r="I29" s="249"/>
      <c r="J29" s="249"/>
      <c r="K29" s="244"/>
      <c r="L29" s="244"/>
      <c r="M29" s="244"/>
      <c r="N29" s="244"/>
      <c r="O29" s="293"/>
    </row>
    <row r="30" spans="1:16" x14ac:dyDescent="0.15">
      <c r="A30" s="248"/>
      <c r="B30" s="244"/>
      <c r="C30" s="244"/>
      <c r="D30" s="244"/>
      <c r="E30" s="244"/>
      <c r="F30" s="244"/>
      <c r="G30" s="251"/>
      <c r="H30" s="252"/>
      <c r="I30" s="252"/>
      <c r="J30" s="253"/>
      <c r="K30" s="1117" t="s">
        <v>462</v>
      </c>
      <c r="L30" s="254"/>
      <c r="M30" s="255" t="s">
        <v>463</v>
      </c>
      <c r="N30" s="256"/>
    </row>
    <row r="31" spans="1:16" x14ac:dyDescent="0.15">
      <c r="A31" s="248"/>
      <c r="B31" s="244"/>
      <c r="C31" s="244"/>
      <c r="D31" s="244"/>
      <c r="E31" s="244"/>
      <c r="F31" s="244"/>
      <c r="G31" s="257"/>
      <c r="H31" s="258"/>
      <c r="I31" s="258"/>
      <c r="J31" s="259"/>
      <c r="K31" s="1118"/>
      <c r="L31" s="260" t="s">
        <v>464</v>
      </c>
      <c r="M31" s="261" t="s">
        <v>465</v>
      </c>
      <c r="N31" s="262" t="s">
        <v>466</v>
      </c>
    </row>
    <row r="32" spans="1:16" ht="27" customHeight="1" x14ac:dyDescent="0.15">
      <c r="A32" s="248"/>
      <c r="B32" s="244"/>
      <c r="C32" s="244"/>
      <c r="D32" s="244"/>
      <c r="E32" s="244"/>
      <c r="F32" s="244"/>
      <c r="G32" s="1130" t="s">
        <v>484</v>
      </c>
      <c r="H32" s="1131"/>
      <c r="I32" s="1131"/>
      <c r="J32" s="1132"/>
      <c r="K32" s="294">
        <v>497654</v>
      </c>
      <c r="L32" s="294">
        <v>141863</v>
      </c>
      <c r="M32" s="295">
        <v>131612</v>
      </c>
      <c r="N32" s="296">
        <v>7.8</v>
      </c>
    </row>
    <row r="33" spans="1:16" ht="13.5" customHeight="1" x14ac:dyDescent="0.15">
      <c r="A33" s="248"/>
      <c r="B33" s="244"/>
      <c r="C33" s="244"/>
      <c r="D33" s="244"/>
      <c r="E33" s="244"/>
      <c r="F33" s="244"/>
      <c r="G33" s="1130" t="s">
        <v>485</v>
      </c>
      <c r="H33" s="1131"/>
      <c r="I33" s="1131"/>
      <c r="J33" s="1132"/>
      <c r="K33" s="294" t="s">
        <v>472</v>
      </c>
      <c r="L33" s="294" t="s">
        <v>472</v>
      </c>
      <c r="M33" s="295" t="s">
        <v>472</v>
      </c>
      <c r="N33" s="296" t="s">
        <v>472</v>
      </c>
    </row>
    <row r="34" spans="1:16" ht="27" customHeight="1" x14ac:dyDescent="0.15">
      <c r="A34" s="248"/>
      <c r="B34" s="244"/>
      <c r="C34" s="244"/>
      <c r="D34" s="244"/>
      <c r="E34" s="244"/>
      <c r="F34" s="244"/>
      <c r="G34" s="1130" t="s">
        <v>486</v>
      </c>
      <c r="H34" s="1131"/>
      <c r="I34" s="1131"/>
      <c r="J34" s="1132"/>
      <c r="K34" s="294" t="s">
        <v>472</v>
      </c>
      <c r="L34" s="294" t="s">
        <v>472</v>
      </c>
      <c r="M34" s="295">
        <v>41</v>
      </c>
      <c r="N34" s="296" t="s">
        <v>472</v>
      </c>
    </row>
    <row r="35" spans="1:16" ht="27" customHeight="1" x14ac:dyDescent="0.15">
      <c r="A35" s="248"/>
      <c r="B35" s="244"/>
      <c r="C35" s="244"/>
      <c r="D35" s="244"/>
      <c r="E35" s="244"/>
      <c r="F35" s="244"/>
      <c r="G35" s="1130" t="s">
        <v>487</v>
      </c>
      <c r="H35" s="1131"/>
      <c r="I35" s="1131"/>
      <c r="J35" s="1132"/>
      <c r="K35" s="294">
        <v>89719</v>
      </c>
      <c r="L35" s="294">
        <v>25576</v>
      </c>
      <c r="M35" s="295">
        <v>31555</v>
      </c>
      <c r="N35" s="296">
        <v>-18.899999999999999</v>
      </c>
    </row>
    <row r="36" spans="1:16" ht="27" customHeight="1" x14ac:dyDescent="0.15">
      <c r="A36" s="248"/>
      <c r="B36" s="244"/>
      <c r="C36" s="244"/>
      <c r="D36" s="244"/>
      <c r="E36" s="244"/>
      <c r="F36" s="244"/>
      <c r="G36" s="1130" t="s">
        <v>488</v>
      </c>
      <c r="H36" s="1131"/>
      <c r="I36" s="1131"/>
      <c r="J36" s="1132"/>
      <c r="K36" s="294">
        <v>11230</v>
      </c>
      <c r="L36" s="294">
        <v>3201</v>
      </c>
      <c r="M36" s="295">
        <v>5720</v>
      </c>
      <c r="N36" s="296">
        <v>-44</v>
      </c>
    </row>
    <row r="37" spans="1:16" ht="13.5" customHeight="1" x14ac:dyDescent="0.15">
      <c r="A37" s="248"/>
      <c r="B37" s="244"/>
      <c r="C37" s="244"/>
      <c r="D37" s="244"/>
      <c r="E37" s="244"/>
      <c r="F37" s="244"/>
      <c r="G37" s="1130" t="s">
        <v>489</v>
      </c>
      <c r="H37" s="1131"/>
      <c r="I37" s="1131"/>
      <c r="J37" s="1132"/>
      <c r="K37" s="294">
        <v>5687</v>
      </c>
      <c r="L37" s="294">
        <v>1621</v>
      </c>
      <c r="M37" s="295">
        <v>1648</v>
      </c>
      <c r="N37" s="296">
        <v>-1.6</v>
      </c>
    </row>
    <row r="38" spans="1:16" ht="27" customHeight="1" x14ac:dyDescent="0.15">
      <c r="A38" s="248"/>
      <c r="B38" s="244"/>
      <c r="C38" s="244"/>
      <c r="D38" s="244"/>
      <c r="E38" s="244"/>
      <c r="F38" s="244"/>
      <c r="G38" s="1133" t="s">
        <v>490</v>
      </c>
      <c r="H38" s="1134"/>
      <c r="I38" s="1134"/>
      <c r="J38" s="1135"/>
      <c r="K38" s="297">
        <v>53</v>
      </c>
      <c r="L38" s="297">
        <v>15</v>
      </c>
      <c r="M38" s="298">
        <v>64</v>
      </c>
      <c r="N38" s="299">
        <v>-76.599999999999994</v>
      </c>
      <c r="O38" s="293"/>
    </row>
    <row r="39" spans="1:16" x14ac:dyDescent="0.15">
      <c r="A39" s="248"/>
      <c r="B39" s="244"/>
      <c r="C39" s="244"/>
      <c r="D39" s="244"/>
      <c r="E39" s="244"/>
      <c r="F39" s="244"/>
      <c r="G39" s="1133" t="s">
        <v>491</v>
      </c>
      <c r="H39" s="1134"/>
      <c r="I39" s="1134"/>
      <c r="J39" s="1135"/>
      <c r="K39" s="300" t="s">
        <v>472</v>
      </c>
      <c r="L39" s="300" t="s">
        <v>472</v>
      </c>
      <c r="M39" s="301">
        <v>-9298</v>
      </c>
      <c r="N39" s="302" t="s">
        <v>472</v>
      </c>
      <c r="O39" s="293"/>
    </row>
    <row r="40" spans="1:16" ht="27" customHeight="1" x14ac:dyDescent="0.15">
      <c r="A40" s="248"/>
      <c r="B40" s="244"/>
      <c r="C40" s="244"/>
      <c r="D40" s="244"/>
      <c r="E40" s="244"/>
      <c r="F40" s="244"/>
      <c r="G40" s="1130" t="s">
        <v>492</v>
      </c>
      <c r="H40" s="1131"/>
      <c r="I40" s="1131"/>
      <c r="J40" s="1132"/>
      <c r="K40" s="300">
        <v>-438026</v>
      </c>
      <c r="L40" s="300">
        <v>-124865</v>
      </c>
      <c r="M40" s="301">
        <v>-121787</v>
      </c>
      <c r="N40" s="302">
        <v>2.5</v>
      </c>
      <c r="O40" s="293"/>
    </row>
    <row r="41" spans="1:16" x14ac:dyDescent="0.15">
      <c r="A41" s="248"/>
      <c r="B41" s="244"/>
      <c r="C41" s="244"/>
      <c r="D41" s="244"/>
      <c r="E41" s="244"/>
      <c r="F41" s="244"/>
      <c r="G41" s="1136" t="s">
        <v>280</v>
      </c>
      <c r="H41" s="1137"/>
      <c r="I41" s="1137"/>
      <c r="J41" s="1138"/>
      <c r="K41" s="294">
        <v>166317</v>
      </c>
      <c r="L41" s="300">
        <v>47411</v>
      </c>
      <c r="M41" s="301">
        <v>39554</v>
      </c>
      <c r="N41" s="302">
        <v>19.899999999999999</v>
      </c>
      <c r="O41" s="293"/>
    </row>
    <row r="42" spans="1:16" x14ac:dyDescent="0.15">
      <c r="A42" s="248"/>
      <c r="B42" s="244"/>
      <c r="C42" s="244"/>
      <c r="D42" s="244"/>
      <c r="E42" s="244"/>
      <c r="F42" s="244"/>
      <c r="G42" s="303" t="s">
        <v>493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495</v>
      </c>
      <c r="H48" s="308"/>
      <c r="I48" s="308"/>
      <c r="J48" s="308"/>
      <c r="K48" s="308"/>
      <c r="L48" s="308"/>
      <c r="M48" s="309"/>
      <c r="N48" s="308"/>
    </row>
    <row r="49" spans="1:14" ht="13.5" customHeight="1" x14ac:dyDescent="0.15">
      <c r="A49" s="248"/>
      <c r="B49" s="244"/>
      <c r="C49" s="244"/>
      <c r="D49" s="244"/>
      <c r="E49" s="244"/>
      <c r="F49" s="244"/>
      <c r="G49" s="310"/>
      <c r="H49" s="311"/>
      <c r="I49" s="1125" t="s">
        <v>462</v>
      </c>
      <c r="J49" s="1127" t="s">
        <v>496</v>
      </c>
      <c r="K49" s="1128"/>
      <c r="L49" s="1128"/>
      <c r="M49" s="1128"/>
      <c r="N49" s="1129"/>
    </row>
    <row r="50" spans="1:14" x14ac:dyDescent="0.15">
      <c r="A50" s="248"/>
      <c r="B50" s="244"/>
      <c r="C50" s="244"/>
      <c r="D50" s="244"/>
      <c r="E50" s="244"/>
      <c r="F50" s="244"/>
      <c r="G50" s="312"/>
      <c r="H50" s="313"/>
      <c r="I50" s="1126"/>
      <c r="J50" s="314" t="s">
        <v>497</v>
      </c>
      <c r="K50" s="315" t="s">
        <v>498</v>
      </c>
      <c r="L50" s="316" t="s">
        <v>499</v>
      </c>
      <c r="M50" s="317" t="s">
        <v>500</v>
      </c>
      <c r="N50" s="318" t="s">
        <v>501</v>
      </c>
    </row>
    <row r="51" spans="1:14" x14ac:dyDescent="0.15">
      <c r="A51" s="248"/>
      <c r="B51" s="244"/>
      <c r="C51" s="244"/>
      <c r="D51" s="244"/>
      <c r="E51" s="244"/>
      <c r="F51" s="244"/>
      <c r="G51" s="310" t="s">
        <v>502</v>
      </c>
      <c r="H51" s="311"/>
      <c r="I51" s="319">
        <v>1391898</v>
      </c>
      <c r="J51" s="320">
        <v>364753</v>
      </c>
      <c r="K51" s="321">
        <v>276</v>
      </c>
      <c r="L51" s="322">
        <v>325581</v>
      </c>
      <c r="M51" s="323">
        <v>11.5</v>
      </c>
      <c r="N51" s="324">
        <v>264.5</v>
      </c>
    </row>
    <row r="52" spans="1:14" x14ac:dyDescent="0.15">
      <c r="A52" s="248"/>
      <c r="B52" s="244"/>
      <c r="C52" s="244"/>
      <c r="D52" s="244"/>
      <c r="E52" s="244"/>
      <c r="F52" s="244"/>
      <c r="G52" s="325"/>
      <c r="H52" s="326" t="s">
        <v>503</v>
      </c>
      <c r="I52" s="327">
        <v>392782</v>
      </c>
      <c r="J52" s="328">
        <v>102930</v>
      </c>
      <c r="K52" s="329">
        <v>32.9</v>
      </c>
      <c r="L52" s="330">
        <v>165116</v>
      </c>
      <c r="M52" s="331">
        <v>0.9</v>
      </c>
      <c r="N52" s="332">
        <v>32</v>
      </c>
    </row>
    <row r="53" spans="1:14" x14ac:dyDescent="0.15">
      <c r="A53" s="248"/>
      <c r="B53" s="244"/>
      <c r="C53" s="244"/>
      <c r="D53" s="244"/>
      <c r="E53" s="244"/>
      <c r="F53" s="244"/>
      <c r="G53" s="310" t="s">
        <v>504</v>
      </c>
      <c r="H53" s="311"/>
      <c r="I53" s="319">
        <v>552479</v>
      </c>
      <c r="J53" s="320">
        <v>147880</v>
      </c>
      <c r="K53" s="321">
        <v>-59.5</v>
      </c>
      <c r="L53" s="322">
        <v>203567</v>
      </c>
      <c r="M53" s="323">
        <v>-37.5</v>
      </c>
      <c r="N53" s="324">
        <v>-22</v>
      </c>
    </row>
    <row r="54" spans="1:14" x14ac:dyDescent="0.15">
      <c r="A54" s="248"/>
      <c r="B54" s="244"/>
      <c r="C54" s="244"/>
      <c r="D54" s="244"/>
      <c r="E54" s="244"/>
      <c r="F54" s="244"/>
      <c r="G54" s="325"/>
      <c r="H54" s="326" t="s">
        <v>503</v>
      </c>
      <c r="I54" s="327">
        <v>291725</v>
      </c>
      <c r="J54" s="328">
        <v>78085</v>
      </c>
      <c r="K54" s="329">
        <v>-24.1</v>
      </c>
      <c r="L54" s="330">
        <v>121137</v>
      </c>
      <c r="M54" s="331">
        <v>-26.6</v>
      </c>
      <c r="N54" s="332">
        <v>2.5</v>
      </c>
    </row>
    <row r="55" spans="1:14" x14ac:dyDescent="0.15">
      <c r="A55" s="248"/>
      <c r="B55" s="244"/>
      <c r="C55" s="244"/>
      <c r="D55" s="244"/>
      <c r="E55" s="244"/>
      <c r="F55" s="244"/>
      <c r="G55" s="310" t="s">
        <v>505</v>
      </c>
      <c r="H55" s="311"/>
      <c r="I55" s="319">
        <v>380546</v>
      </c>
      <c r="J55" s="320">
        <v>103832</v>
      </c>
      <c r="K55" s="321">
        <v>-29.8</v>
      </c>
      <c r="L55" s="322">
        <v>185018</v>
      </c>
      <c r="M55" s="323">
        <v>-9.1</v>
      </c>
      <c r="N55" s="324">
        <v>-20.7</v>
      </c>
    </row>
    <row r="56" spans="1:14" x14ac:dyDescent="0.15">
      <c r="A56" s="248"/>
      <c r="B56" s="244"/>
      <c r="C56" s="244"/>
      <c r="D56" s="244"/>
      <c r="E56" s="244"/>
      <c r="F56" s="244"/>
      <c r="G56" s="325"/>
      <c r="H56" s="326" t="s">
        <v>503</v>
      </c>
      <c r="I56" s="327">
        <v>82426</v>
      </c>
      <c r="J56" s="328">
        <v>22490</v>
      </c>
      <c r="K56" s="329">
        <v>-71.2</v>
      </c>
      <c r="L56" s="330">
        <v>95064</v>
      </c>
      <c r="M56" s="331">
        <v>-21.5</v>
      </c>
      <c r="N56" s="332">
        <v>-49.7</v>
      </c>
    </row>
    <row r="57" spans="1:14" x14ac:dyDescent="0.15">
      <c r="A57" s="248"/>
      <c r="B57" s="244"/>
      <c r="C57" s="244"/>
      <c r="D57" s="244"/>
      <c r="E57" s="244"/>
      <c r="F57" s="244"/>
      <c r="G57" s="310" t="s">
        <v>506</v>
      </c>
      <c r="H57" s="311"/>
      <c r="I57" s="319">
        <v>521343</v>
      </c>
      <c r="J57" s="320">
        <v>144217</v>
      </c>
      <c r="K57" s="321">
        <v>38.9</v>
      </c>
      <c r="L57" s="322">
        <v>238802</v>
      </c>
      <c r="M57" s="323">
        <v>29.1</v>
      </c>
      <c r="N57" s="324">
        <v>9.8000000000000007</v>
      </c>
    </row>
    <row r="58" spans="1:14" x14ac:dyDescent="0.15">
      <c r="A58" s="248"/>
      <c r="B58" s="244"/>
      <c r="C58" s="244"/>
      <c r="D58" s="244"/>
      <c r="E58" s="244"/>
      <c r="F58" s="244"/>
      <c r="G58" s="325"/>
      <c r="H58" s="326" t="s">
        <v>503</v>
      </c>
      <c r="I58" s="327">
        <v>122765</v>
      </c>
      <c r="J58" s="328">
        <v>33960</v>
      </c>
      <c r="K58" s="329">
        <v>51</v>
      </c>
      <c r="L58" s="330">
        <v>128562</v>
      </c>
      <c r="M58" s="331">
        <v>35.200000000000003</v>
      </c>
      <c r="N58" s="332">
        <v>15.8</v>
      </c>
    </row>
    <row r="59" spans="1:14" x14ac:dyDescent="0.15">
      <c r="A59" s="248"/>
      <c r="B59" s="244"/>
      <c r="C59" s="244"/>
      <c r="D59" s="244"/>
      <c r="E59" s="244"/>
      <c r="F59" s="244"/>
      <c r="G59" s="310" t="s">
        <v>507</v>
      </c>
      <c r="H59" s="311"/>
      <c r="I59" s="319">
        <v>599318</v>
      </c>
      <c r="J59" s="320">
        <v>170843</v>
      </c>
      <c r="K59" s="321">
        <v>18.5</v>
      </c>
      <c r="L59" s="322">
        <v>288550</v>
      </c>
      <c r="M59" s="323">
        <v>20.8</v>
      </c>
      <c r="N59" s="324">
        <v>-2.2999999999999998</v>
      </c>
    </row>
    <row r="60" spans="1:14" x14ac:dyDescent="0.15">
      <c r="A60" s="248"/>
      <c r="B60" s="244"/>
      <c r="C60" s="244"/>
      <c r="D60" s="244"/>
      <c r="E60" s="244"/>
      <c r="F60" s="244"/>
      <c r="G60" s="325"/>
      <c r="H60" s="326" t="s">
        <v>503</v>
      </c>
      <c r="I60" s="333">
        <v>200790</v>
      </c>
      <c r="J60" s="328">
        <v>57238</v>
      </c>
      <c r="K60" s="329">
        <v>68.5</v>
      </c>
      <c r="L60" s="330">
        <v>141525</v>
      </c>
      <c r="M60" s="331">
        <v>10.1</v>
      </c>
      <c r="N60" s="332">
        <v>58.4</v>
      </c>
    </row>
    <row r="61" spans="1:14" x14ac:dyDescent="0.15">
      <c r="A61" s="248"/>
      <c r="B61" s="244"/>
      <c r="C61" s="244"/>
      <c r="D61" s="244"/>
      <c r="E61" s="244"/>
      <c r="F61" s="244"/>
      <c r="G61" s="310" t="s">
        <v>508</v>
      </c>
      <c r="H61" s="334"/>
      <c r="I61" s="335">
        <v>689117</v>
      </c>
      <c r="J61" s="336">
        <v>186305</v>
      </c>
      <c r="K61" s="337">
        <v>48.8</v>
      </c>
      <c r="L61" s="338">
        <v>248304</v>
      </c>
      <c r="M61" s="339">
        <v>3</v>
      </c>
      <c r="N61" s="324">
        <v>45.8</v>
      </c>
    </row>
    <row r="62" spans="1:14" x14ac:dyDescent="0.15">
      <c r="A62" s="248"/>
      <c r="B62" s="244"/>
      <c r="C62" s="244"/>
      <c r="D62" s="244"/>
      <c r="E62" s="244"/>
      <c r="F62" s="244"/>
      <c r="G62" s="325"/>
      <c r="H62" s="326" t="s">
        <v>503</v>
      </c>
      <c r="I62" s="327">
        <v>218098</v>
      </c>
      <c r="J62" s="328">
        <v>58941</v>
      </c>
      <c r="K62" s="329">
        <v>11.4</v>
      </c>
      <c r="L62" s="330">
        <v>130281</v>
      </c>
      <c r="M62" s="331">
        <v>-0.4</v>
      </c>
      <c r="N62" s="332">
        <v>11.8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5" zoomScale="82" zoomScaleNormal="8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510</v>
      </c>
      <c r="G46" s="8" t="s">
        <v>511</v>
      </c>
      <c r="H46" s="8" t="s">
        <v>512</v>
      </c>
      <c r="I46" s="8" t="s">
        <v>513</v>
      </c>
      <c r="J46" s="9" t="s">
        <v>514</v>
      </c>
    </row>
    <row r="47" spans="2:10" ht="57.75" customHeight="1" x14ac:dyDescent="0.15">
      <c r="B47" s="10"/>
      <c r="C47" s="1139" t="s">
        <v>3</v>
      </c>
      <c r="D47" s="1139"/>
      <c r="E47" s="1140"/>
      <c r="F47" s="11">
        <v>18.440000000000001</v>
      </c>
      <c r="G47" s="12">
        <v>20.09</v>
      </c>
      <c r="H47" s="12">
        <v>21.53</v>
      </c>
      <c r="I47" s="12">
        <v>23.42</v>
      </c>
      <c r="J47" s="13">
        <v>24.71</v>
      </c>
    </row>
    <row r="48" spans="2:10" ht="57.75" customHeight="1" x14ac:dyDescent="0.15">
      <c r="B48" s="14"/>
      <c r="C48" s="1141" t="s">
        <v>4</v>
      </c>
      <c r="D48" s="1141"/>
      <c r="E48" s="1142"/>
      <c r="F48" s="15">
        <v>1.48</v>
      </c>
      <c r="G48" s="16">
        <v>1.3</v>
      </c>
      <c r="H48" s="16">
        <v>3.14</v>
      </c>
      <c r="I48" s="16">
        <v>2.06</v>
      </c>
      <c r="J48" s="17">
        <v>3.71</v>
      </c>
    </row>
    <row r="49" spans="2:10" ht="57.75" customHeight="1" thickBot="1" x14ac:dyDescent="0.2">
      <c r="B49" s="18"/>
      <c r="C49" s="1143" t="s">
        <v>5</v>
      </c>
      <c r="D49" s="1143"/>
      <c r="E49" s="1144"/>
      <c r="F49" s="19">
        <v>4.01</v>
      </c>
      <c r="G49" s="20">
        <v>0.55000000000000004</v>
      </c>
      <c r="H49" s="20">
        <v>3.09</v>
      </c>
      <c r="I49" s="20">
        <v>0.53</v>
      </c>
      <c r="J49" s="21">
        <v>12.07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4" zoomScale="77" zoomScaleNormal="77" zoomScaleSheetLayoutView="100" workbookViewId="0">
      <selection activeCell="O35" sqref="O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510</v>
      </c>
      <c r="G33" s="29" t="s">
        <v>511</v>
      </c>
      <c r="H33" s="29" t="s">
        <v>512</v>
      </c>
      <c r="I33" s="29" t="s">
        <v>513</v>
      </c>
      <c r="J33" s="30" t="s">
        <v>514</v>
      </c>
      <c r="K33" s="22"/>
      <c r="L33" s="22"/>
      <c r="M33" s="22"/>
      <c r="N33" s="22"/>
      <c r="O33" s="22"/>
      <c r="P33" s="22"/>
    </row>
    <row r="34" spans="1:16" ht="39" customHeight="1" x14ac:dyDescent="0.15">
      <c r="A34" s="22"/>
      <c r="B34" s="31"/>
      <c r="C34" s="1151" t="s">
        <v>515</v>
      </c>
      <c r="D34" s="1151"/>
      <c r="E34" s="1152"/>
      <c r="F34" s="32">
        <v>1.48</v>
      </c>
      <c r="G34" s="33">
        <v>1.3</v>
      </c>
      <c r="H34" s="33">
        <v>3.13</v>
      </c>
      <c r="I34" s="33">
        <v>2.0499999999999998</v>
      </c>
      <c r="J34" s="34">
        <v>3.7</v>
      </c>
      <c r="K34" s="22"/>
      <c r="L34" s="22"/>
      <c r="M34" s="22"/>
      <c r="N34" s="22"/>
      <c r="O34" s="22"/>
      <c r="P34" s="22"/>
    </row>
    <row r="35" spans="1:16" ht="39" customHeight="1" x14ac:dyDescent="0.15">
      <c r="A35" s="22"/>
      <c r="B35" s="35"/>
      <c r="C35" s="1145" t="s">
        <v>516</v>
      </c>
      <c r="D35" s="1146"/>
      <c r="E35" s="1147"/>
      <c r="F35" s="36">
        <v>0.08</v>
      </c>
      <c r="G35" s="37">
        <v>0.05</v>
      </c>
      <c r="H35" s="37">
        <v>0.14000000000000001</v>
      </c>
      <c r="I35" s="37">
        <v>0.02</v>
      </c>
      <c r="J35" s="38">
        <v>0.08</v>
      </c>
      <c r="K35" s="22"/>
      <c r="L35" s="22"/>
      <c r="M35" s="22"/>
      <c r="N35" s="22"/>
      <c r="O35" s="22"/>
      <c r="P35" s="22"/>
    </row>
    <row r="36" spans="1:16" ht="39" customHeight="1" x14ac:dyDescent="0.15">
      <c r="A36" s="22"/>
      <c r="B36" s="35"/>
      <c r="C36" s="1145" t="s">
        <v>517</v>
      </c>
      <c r="D36" s="1146"/>
      <c r="E36" s="1147"/>
      <c r="F36" s="36">
        <v>0</v>
      </c>
      <c r="G36" s="37">
        <v>0</v>
      </c>
      <c r="H36" s="37">
        <v>0</v>
      </c>
      <c r="I36" s="37">
        <v>0</v>
      </c>
      <c r="J36" s="38">
        <v>0</v>
      </c>
      <c r="K36" s="22"/>
      <c r="L36" s="22"/>
      <c r="M36" s="22"/>
      <c r="N36" s="22"/>
      <c r="O36" s="22"/>
      <c r="P36" s="22"/>
    </row>
    <row r="37" spans="1:16" ht="39" customHeight="1" x14ac:dyDescent="0.15">
      <c r="A37" s="22"/>
      <c r="B37" s="35"/>
      <c r="C37" s="1145" t="s">
        <v>518</v>
      </c>
      <c r="D37" s="1146"/>
      <c r="E37" s="1147"/>
      <c r="F37" s="36">
        <v>0</v>
      </c>
      <c r="G37" s="37">
        <v>0</v>
      </c>
      <c r="H37" s="37">
        <v>0</v>
      </c>
      <c r="I37" s="37">
        <v>0</v>
      </c>
      <c r="J37" s="38">
        <v>0</v>
      </c>
      <c r="K37" s="22"/>
      <c r="L37" s="22"/>
      <c r="M37" s="22"/>
      <c r="N37" s="22"/>
      <c r="O37" s="22"/>
      <c r="P37" s="22"/>
    </row>
    <row r="38" spans="1:16" ht="39" customHeight="1" x14ac:dyDescent="0.15">
      <c r="A38" s="22"/>
      <c r="B38" s="35"/>
      <c r="C38" s="1145"/>
      <c r="D38" s="1146"/>
      <c r="E38" s="1147"/>
      <c r="F38" s="36"/>
      <c r="G38" s="37"/>
      <c r="H38" s="37"/>
      <c r="I38" s="37"/>
      <c r="J38" s="38"/>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519</v>
      </c>
      <c r="D42" s="1146"/>
      <c r="E42" s="1147"/>
      <c r="F42" s="36" t="s">
        <v>472</v>
      </c>
      <c r="G42" s="37" t="s">
        <v>472</v>
      </c>
      <c r="H42" s="37" t="s">
        <v>472</v>
      </c>
      <c r="I42" s="37" t="s">
        <v>472</v>
      </c>
      <c r="J42" s="38" t="s">
        <v>472</v>
      </c>
      <c r="K42" s="22"/>
      <c r="L42" s="22"/>
      <c r="M42" s="22"/>
      <c r="N42" s="22"/>
      <c r="O42" s="22"/>
      <c r="P42" s="22"/>
    </row>
    <row r="43" spans="1:16" ht="39" customHeight="1" thickBot="1" x14ac:dyDescent="0.2">
      <c r="A43" s="22"/>
      <c r="B43" s="40"/>
      <c r="C43" s="1148" t="s">
        <v>520</v>
      </c>
      <c r="D43" s="1149"/>
      <c r="E43" s="1150"/>
      <c r="F43" s="41">
        <v>0</v>
      </c>
      <c r="G43" s="42">
        <v>0</v>
      </c>
      <c r="H43" s="42">
        <v>0.25</v>
      </c>
      <c r="I43" s="42">
        <v>0.06</v>
      </c>
      <c r="J43" s="43" t="s">
        <v>472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41" zoomScale="77" zoomScaleNormal="77" zoomScaleSheetLayoutView="55" workbookViewId="0">
      <selection activeCell="P55" sqref="P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588</v>
      </c>
      <c r="L45" s="60">
        <v>555</v>
      </c>
      <c r="M45" s="60">
        <v>508</v>
      </c>
      <c r="N45" s="60">
        <v>495</v>
      </c>
      <c r="O45" s="61">
        <v>498</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x14ac:dyDescent="0.15">
      <c r="A48" s="48"/>
      <c r="B48" s="1163"/>
      <c r="C48" s="1164"/>
      <c r="D48" s="62"/>
      <c r="E48" s="1155" t="s">
        <v>14</v>
      </c>
      <c r="F48" s="1155"/>
      <c r="G48" s="1155"/>
      <c r="H48" s="1155"/>
      <c r="I48" s="1155"/>
      <c r="J48" s="1156"/>
      <c r="K48" s="63">
        <v>80</v>
      </c>
      <c r="L48" s="64">
        <v>81</v>
      </c>
      <c r="M48" s="64">
        <v>80</v>
      </c>
      <c r="N48" s="64">
        <v>105</v>
      </c>
      <c r="O48" s="65">
        <v>90</v>
      </c>
      <c r="P48" s="48"/>
      <c r="Q48" s="48"/>
      <c r="R48" s="48"/>
      <c r="S48" s="48"/>
      <c r="T48" s="48"/>
      <c r="U48" s="48"/>
    </row>
    <row r="49" spans="1:21" ht="30.75" customHeight="1" x14ac:dyDescent="0.15">
      <c r="A49" s="48"/>
      <c r="B49" s="1163"/>
      <c r="C49" s="1164"/>
      <c r="D49" s="62"/>
      <c r="E49" s="1155" t="s">
        <v>15</v>
      </c>
      <c r="F49" s="1155"/>
      <c r="G49" s="1155"/>
      <c r="H49" s="1155"/>
      <c r="I49" s="1155"/>
      <c r="J49" s="1156"/>
      <c r="K49" s="63">
        <v>338</v>
      </c>
      <c r="L49" s="64">
        <v>250</v>
      </c>
      <c r="M49" s="64">
        <v>158</v>
      </c>
      <c r="N49" s="64">
        <v>40</v>
      </c>
      <c r="O49" s="65">
        <v>11</v>
      </c>
      <c r="P49" s="48"/>
      <c r="Q49" s="48"/>
      <c r="R49" s="48"/>
      <c r="S49" s="48"/>
      <c r="T49" s="48"/>
      <c r="U49" s="48"/>
    </row>
    <row r="50" spans="1:21" ht="30.75" customHeight="1" x14ac:dyDescent="0.15">
      <c r="A50" s="48"/>
      <c r="B50" s="1163"/>
      <c r="C50" s="1164"/>
      <c r="D50" s="62"/>
      <c r="E50" s="1155" t="s">
        <v>16</v>
      </c>
      <c r="F50" s="1155"/>
      <c r="G50" s="1155"/>
      <c r="H50" s="1155"/>
      <c r="I50" s="1155"/>
      <c r="J50" s="1156"/>
      <c r="K50" s="63">
        <v>1</v>
      </c>
      <c r="L50" s="64">
        <v>0</v>
      </c>
      <c r="M50" s="64">
        <v>0</v>
      </c>
      <c r="N50" s="64">
        <v>6</v>
      </c>
      <c r="O50" s="65">
        <v>6</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472</v>
      </c>
      <c r="L51" s="64">
        <v>0</v>
      </c>
      <c r="M51" s="64">
        <v>0</v>
      </c>
      <c r="N51" s="64">
        <v>0</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624</v>
      </c>
      <c r="L52" s="64">
        <v>559</v>
      </c>
      <c r="M52" s="64">
        <v>471</v>
      </c>
      <c r="N52" s="64">
        <v>443</v>
      </c>
      <c r="O52" s="65">
        <v>438</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383</v>
      </c>
      <c r="L53" s="69">
        <v>327</v>
      </c>
      <c r="M53" s="69">
        <v>275</v>
      </c>
      <c r="N53" s="69">
        <v>203</v>
      </c>
      <c r="O53" s="70">
        <v>167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 zoomScale="82" zoomScaleNormal="82" zoomScaleSheetLayoutView="100" workbookViewId="0">
      <selection activeCell="J2" sqref="J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510</v>
      </c>
      <c r="J40" s="79" t="s">
        <v>511</v>
      </c>
      <c r="K40" s="79" t="s">
        <v>512</v>
      </c>
      <c r="L40" s="79" t="s">
        <v>513</v>
      </c>
      <c r="M40" s="80" t="s">
        <v>514</v>
      </c>
    </row>
    <row r="41" spans="2:13" ht="27.75" customHeight="1" x14ac:dyDescent="0.15">
      <c r="B41" s="1169" t="s">
        <v>23</v>
      </c>
      <c r="C41" s="1170"/>
      <c r="D41" s="81"/>
      <c r="E41" s="1175" t="s">
        <v>24</v>
      </c>
      <c r="F41" s="1175"/>
      <c r="G41" s="1175"/>
      <c r="H41" s="1176"/>
      <c r="I41" s="82">
        <v>3895</v>
      </c>
      <c r="J41" s="83">
        <v>3825</v>
      </c>
      <c r="K41" s="83">
        <v>3687</v>
      </c>
      <c r="L41" s="83">
        <v>3545</v>
      </c>
      <c r="M41" s="84">
        <v>3263</v>
      </c>
    </row>
    <row r="42" spans="2:13" ht="27.75" customHeight="1" x14ac:dyDescent="0.15">
      <c r="B42" s="1171"/>
      <c r="C42" s="1172"/>
      <c r="D42" s="85"/>
      <c r="E42" s="1177" t="s">
        <v>25</v>
      </c>
      <c r="F42" s="1177"/>
      <c r="G42" s="1177"/>
      <c r="H42" s="1178"/>
      <c r="I42" s="86">
        <v>134</v>
      </c>
      <c r="J42" s="87">
        <v>122</v>
      </c>
      <c r="K42" s="87">
        <v>120</v>
      </c>
      <c r="L42" s="87">
        <v>106</v>
      </c>
      <c r="M42" s="88">
        <v>93</v>
      </c>
    </row>
    <row r="43" spans="2:13" ht="27.75" customHeight="1" x14ac:dyDescent="0.15">
      <c r="B43" s="1171"/>
      <c r="C43" s="1172"/>
      <c r="D43" s="85"/>
      <c r="E43" s="1177" t="s">
        <v>26</v>
      </c>
      <c r="F43" s="1177"/>
      <c r="G43" s="1177"/>
      <c r="H43" s="1178"/>
      <c r="I43" s="86">
        <v>1063</v>
      </c>
      <c r="J43" s="87">
        <v>1076</v>
      </c>
      <c r="K43" s="87">
        <v>1030</v>
      </c>
      <c r="L43" s="87">
        <v>960</v>
      </c>
      <c r="M43" s="88">
        <v>933</v>
      </c>
    </row>
    <row r="44" spans="2:13" ht="27.75" customHeight="1" x14ac:dyDescent="0.15">
      <c r="B44" s="1171"/>
      <c r="C44" s="1172"/>
      <c r="D44" s="85"/>
      <c r="E44" s="1177" t="s">
        <v>27</v>
      </c>
      <c r="F44" s="1177"/>
      <c r="G44" s="1177"/>
      <c r="H44" s="1178"/>
      <c r="I44" s="86">
        <v>512</v>
      </c>
      <c r="J44" s="87">
        <v>271</v>
      </c>
      <c r="K44" s="87">
        <v>144</v>
      </c>
      <c r="L44" s="87">
        <v>156</v>
      </c>
      <c r="M44" s="88">
        <v>173</v>
      </c>
    </row>
    <row r="45" spans="2:13" ht="27.75" customHeight="1" x14ac:dyDescent="0.15">
      <c r="B45" s="1171"/>
      <c r="C45" s="1172"/>
      <c r="D45" s="85"/>
      <c r="E45" s="1177" t="s">
        <v>28</v>
      </c>
      <c r="F45" s="1177"/>
      <c r="G45" s="1177"/>
      <c r="H45" s="1178"/>
      <c r="I45" s="86">
        <v>837</v>
      </c>
      <c r="J45" s="87">
        <v>810</v>
      </c>
      <c r="K45" s="87">
        <v>863</v>
      </c>
      <c r="L45" s="87">
        <v>777</v>
      </c>
      <c r="M45" s="88">
        <v>784</v>
      </c>
    </row>
    <row r="46" spans="2:13" ht="27.75" customHeight="1" x14ac:dyDescent="0.15">
      <c r="B46" s="1171"/>
      <c r="C46" s="1172"/>
      <c r="D46" s="85"/>
      <c r="E46" s="1177" t="s">
        <v>29</v>
      </c>
      <c r="F46" s="1177"/>
      <c r="G46" s="1177"/>
      <c r="H46" s="1178"/>
      <c r="I46" s="86" t="s">
        <v>472</v>
      </c>
      <c r="J46" s="87" t="s">
        <v>472</v>
      </c>
      <c r="K46" s="87" t="s">
        <v>472</v>
      </c>
      <c r="L46" s="87" t="s">
        <v>472</v>
      </c>
      <c r="M46" s="88" t="s">
        <v>472</v>
      </c>
    </row>
    <row r="47" spans="2:13" ht="27.75" customHeight="1" x14ac:dyDescent="0.15">
      <c r="B47" s="1171"/>
      <c r="C47" s="1172"/>
      <c r="D47" s="85"/>
      <c r="E47" s="1177" t="s">
        <v>30</v>
      </c>
      <c r="F47" s="1177"/>
      <c r="G47" s="1177"/>
      <c r="H47" s="1178"/>
      <c r="I47" s="86" t="s">
        <v>472</v>
      </c>
      <c r="J47" s="87" t="s">
        <v>472</v>
      </c>
      <c r="K47" s="87" t="s">
        <v>472</v>
      </c>
      <c r="L47" s="87" t="s">
        <v>472</v>
      </c>
      <c r="M47" s="88" t="s">
        <v>472</v>
      </c>
    </row>
    <row r="48" spans="2:13" ht="27.75" customHeight="1" x14ac:dyDescent="0.15">
      <c r="B48" s="1173"/>
      <c r="C48" s="1174"/>
      <c r="D48" s="85"/>
      <c r="E48" s="1177" t="s">
        <v>31</v>
      </c>
      <c r="F48" s="1177"/>
      <c r="G48" s="1177"/>
      <c r="H48" s="1178"/>
      <c r="I48" s="86" t="s">
        <v>472</v>
      </c>
      <c r="J48" s="87" t="s">
        <v>472</v>
      </c>
      <c r="K48" s="87" t="s">
        <v>472</v>
      </c>
      <c r="L48" s="87" t="s">
        <v>472</v>
      </c>
      <c r="M48" s="88" t="s">
        <v>472</v>
      </c>
    </row>
    <row r="49" spans="2:13" ht="27.75" customHeight="1" x14ac:dyDescent="0.15">
      <c r="B49" s="1179" t="s">
        <v>32</v>
      </c>
      <c r="C49" s="1180"/>
      <c r="D49" s="89"/>
      <c r="E49" s="1177" t="s">
        <v>33</v>
      </c>
      <c r="F49" s="1177"/>
      <c r="G49" s="1177"/>
      <c r="H49" s="1178"/>
      <c r="I49" s="86">
        <v>1286</v>
      </c>
      <c r="J49" s="87">
        <v>1480</v>
      </c>
      <c r="K49" s="87">
        <v>1633</v>
      </c>
      <c r="L49" s="87">
        <v>1894</v>
      </c>
      <c r="M49" s="88">
        <v>1723</v>
      </c>
    </row>
    <row r="50" spans="2:13" ht="27.75" customHeight="1" x14ac:dyDescent="0.15">
      <c r="B50" s="1171"/>
      <c r="C50" s="1172"/>
      <c r="D50" s="85"/>
      <c r="E50" s="1177" t="s">
        <v>34</v>
      </c>
      <c r="F50" s="1177"/>
      <c r="G50" s="1177"/>
      <c r="H50" s="1178"/>
      <c r="I50" s="86">
        <v>41</v>
      </c>
      <c r="J50" s="87" t="s">
        <v>472</v>
      </c>
      <c r="K50" s="87" t="s">
        <v>472</v>
      </c>
      <c r="L50" s="87" t="s">
        <v>472</v>
      </c>
      <c r="M50" s="88" t="s">
        <v>472</v>
      </c>
    </row>
    <row r="51" spans="2:13" ht="27.75" customHeight="1" x14ac:dyDescent="0.15">
      <c r="B51" s="1173"/>
      <c r="C51" s="1174"/>
      <c r="D51" s="85"/>
      <c r="E51" s="1177" t="s">
        <v>35</v>
      </c>
      <c r="F51" s="1177"/>
      <c r="G51" s="1177"/>
      <c r="H51" s="1178"/>
      <c r="I51" s="86">
        <v>3978</v>
      </c>
      <c r="J51" s="87">
        <v>3738</v>
      </c>
      <c r="K51" s="87">
        <v>3599</v>
      </c>
      <c r="L51" s="87">
        <v>3605</v>
      </c>
      <c r="M51" s="88">
        <v>3621</v>
      </c>
    </row>
    <row r="52" spans="2:13" ht="27.75" customHeight="1" thickBot="1" x14ac:dyDescent="0.2">
      <c r="B52" s="1181" t="s">
        <v>36</v>
      </c>
      <c r="C52" s="1182"/>
      <c r="D52" s="90"/>
      <c r="E52" s="1183" t="s">
        <v>37</v>
      </c>
      <c r="F52" s="1183"/>
      <c r="G52" s="1183"/>
      <c r="H52" s="1184"/>
      <c r="I52" s="91">
        <v>1136</v>
      </c>
      <c r="J52" s="92">
        <v>886</v>
      </c>
      <c r="K52" s="92">
        <v>613</v>
      </c>
      <c r="L52" s="92">
        <v>45</v>
      </c>
      <c r="M52" s="93">
        <v>-99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509</v>
      </c>
      <c r="G2" s="111"/>
      <c r="H2" s="112"/>
    </row>
    <row r="3" spans="1:8" x14ac:dyDescent="0.15">
      <c r="A3" s="108" t="s">
        <v>502</v>
      </c>
      <c r="B3" s="113"/>
      <c r="C3" s="114"/>
      <c r="D3" s="115">
        <v>364753</v>
      </c>
      <c r="E3" s="116"/>
      <c r="F3" s="117">
        <v>325581</v>
      </c>
      <c r="G3" s="118"/>
      <c r="H3" s="119"/>
    </row>
    <row r="4" spans="1:8" x14ac:dyDescent="0.15">
      <c r="A4" s="120"/>
      <c r="B4" s="121"/>
      <c r="C4" s="122"/>
      <c r="D4" s="123">
        <v>102930</v>
      </c>
      <c r="E4" s="124"/>
      <c r="F4" s="125">
        <v>165116</v>
      </c>
      <c r="G4" s="126"/>
      <c r="H4" s="127"/>
    </row>
    <row r="5" spans="1:8" x14ac:dyDescent="0.15">
      <c r="A5" s="108" t="s">
        <v>504</v>
      </c>
      <c r="B5" s="113"/>
      <c r="C5" s="114"/>
      <c r="D5" s="115">
        <v>147880</v>
      </c>
      <c r="E5" s="116"/>
      <c r="F5" s="117">
        <v>203567</v>
      </c>
      <c r="G5" s="118"/>
      <c r="H5" s="119"/>
    </row>
    <row r="6" spans="1:8" x14ac:dyDescent="0.15">
      <c r="A6" s="120"/>
      <c r="B6" s="121"/>
      <c r="C6" s="122"/>
      <c r="D6" s="123">
        <v>78085</v>
      </c>
      <c r="E6" s="124"/>
      <c r="F6" s="125">
        <v>121137</v>
      </c>
      <c r="G6" s="126"/>
      <c r="H6" s="127"/>
    </row>
    <row r="7" spans="1:8" x14ac:dyDescent="0.15">
      <c r="A7" s="108" t="s">
        <v>505</v>
      </c>
      <c r="B7" s="113"/>
      <c r="C7" s="114"/>
      <c r="D7" s="115">
        <v>103832</v>
      </c>
      <c r="E7" s="116"/>
      <c r="F7" s="117">
        <v>185018</v>
      </c>
      <c r="G7" s="118"/>
      <c r="H7" s="119"/>
    </row>
    <row r="8" spans="1:8" x14ac:dyDescent="0.15">
      <c r="A8" s="120"/>
      <c r="B8" s="121"/>
      <c r="C8" s="122"/>
      <c r="D8" s="123">
        <v>22490</v>
      </c>
      <c r="E8" s="124"/>
      <c r="F8" s="125">
        <v>95064</v>
      </c>
      <c r="G8" s="126"/>
      <c r="H8" s="127"/>
    </row>
    <row r="9" spans="1:8" x14ac:dyDescent="0.15">
      <c r="A9" s="108" t="s">
        <v>506</v>
      </c>
      <c r="B9" s="113"/>
      <c r="C9" s="114"/>
      <c r="D9" s="115">
        <v>144217</v>
      </c>
      <c r="E9" s="116"/>
      <c r="F9" s="117">
        <v>238802</v>
      </c>
      <c r="G9" s="118"/>
      <c r="H9" s="119"/>
    </row>
    <row r="10" spans="1:8" x14ac:dyDescent="0.15">
      <c r="A10" s="120"/>
      <c r="B10" s="121"/>
      <c r="C10" s="122"/>
      <c r="D10" s="123">
        <v>33960</v>
      </c>
      <c r="E10" s="124"/>
      <c r="F10" s="125">
        <v>128562</v>
      </c>
      <c r="G10" s="126"/>
      <c r="H10" s="127"/>
    </row>
    <row r="11" spans="1:8" x14ac:dyDescent="0.15">
      <c r="A11" s="108" t="s">
        <v>507</v>
      </c>
      <c r="B11" s="113"/>
      <c r="C11" s="114"/>
      <c r="D11" s="115">
        <v>170843</v>
      </c>
      <c r="E11" s="116"/>
      <c r="F11" s="117">
        <v>288550</v>
      </c>
      <c r="G11" s="118"/>
      <c r="H11" s="119"/>
    </row>
    <row r="12" spans="1:8" x14ac:dyDescent="0.15">
      <c r="A12" s="120"/>
      <c r="B12" s="121"/>
      <c r="C12" s="128"/>
      <c r="D12" s="123">
        <v>57238</v>
      </c>
      <c r="E12" s="124"/>
      <c r="F12" s="125">
        <v>141525</v>
      </c>
      <c r="G12" s="126"/>
      <c r="H12" s="127"/>
    </row>
    <row r="13" spans="1:8" x14ac:dyDescent="0.15">
      <c r="A13" s="108"/>
      <c r="B13" s="113"/>
      <c r="C13" s="129"/>
      <c r="D13" s="130">
        <v>186305</v>
      </c>
      <c r="E13" s="131"/>
      <c r="F13" s="132">
        <v>248304</v>
      </c>
      <c r="G13" s="133"/>
      <c r="H13" s="119"/>
    </row>
    <row r="14" spans="1:8" x14ac:dyDescent="0.15">
      <c r="A14" s="120"/>
      <c r="B14" s="121"/>
      <c r="C14" s="122"/>
      <c r="D14" s="123">
        <v>58941</v>
      </c>
      <c r="E14" s="124"/>
      <c r="F14" s="125">
        <v>130281</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1.48</v>
      </c>
      <c r="C19" s="134">
        <f>ROUND(VALUE(SUBSTITUTE(実質収支比率等に係る経年分析!G$48,"▲","-")),2)</f>
        <v>1.3</v>
      </c>
      <c r="D19" s="134">
        <f>ROUND(VALUE(SUBSTITUTE(実質収支比率等に係る経年分析!H$48,"▲","-")),2)</f>
        <v>3.14</v>
      </c>
      <c r="E19" s="134">
        <f>ROUND(VALUE(SUBSTITUTE(実質収支比率等に係る経年分析!I$48,"▲","-")),2)</f>
        <v>2.06</v>
      </c>
      <c r="F19" s="134">
        <f>ROUND(VALUE(SUBSTITUTE(実質収支比率等に係る経年分析!J$48,"▲","-")),2)</f>
        <v>3.71</v>
      </c>
    </row>
    <row r="20" spans="1:11" x14ac:dyDescent="0.15">
      <c r="A20" s="134" t="s">
        <v>42</v>
      </c>
      <c r="B20" s="134">
        <f>ROUND(VALUE(SUBSTITUTE(実質収支比率等に係る経年分析!F$47,"▲","-")),2)</f>
        <v>18.440000000000001</v>
      </c>
      <c r="C20" s="134">
        <f>ROUND(VALUE(SUBSTITUTE(実質収支比率等に係る経年分析!G$47,"▲","-")),2)</f>
        <v>20.09</v>
      </c>
      <c r="D20" s="134">
        <f>ROUND(VALUE(SUBSTITUTE(実質収支比率等に係る経年分析!H$47,"▲","-")),2)</f>
        <v>21.53</v>
      </c>
      <c r="E20" s="134">
        <f>ROUND(VALUE(SUBSTITUTE(実質収支比率等に係る経年分析!I$47,"▲","-")),2)</f>
        <v>23.42</v>
      </c>
      <c r="F20" s="134">
        <f>ROUND(VALUE(SUBSTITUTE(実質収支比率等に係る経年分析!J$47,"▲","-")),2)</f>
        <v>24.71</v>
      </c>
    </row>
    <row r="21" spans="1:11" x14ac:dyDescent="0.15">
      <c r="A21" s="134" t="s">
        <v>43</v>
      </c>
      <c r="B21" s="134">
        <f>IF(ISNUMBER(VALUE(SUBSTITUTE(実質収支比率等に係る経年分析!F$49,"▲","-"))),ROUND(VALUE(SUBSTITUTE(実質収支比率等に係る経年分析!F$49,"▲","-")),2),NA())</f>
        <v>4.01</v>
      </c>
      <c r="C21" s="134">
        <f>IF(ISNUMBER(VALUE(SUBSTITUTE(実質収支比率等に係る経年分析!G$49,"▲","-"))),ROUND(VALUE(SUBSTITUTE(実質収支比率等に係る経年分析!G$49,"▲","-")),2),NA())</f>
        <v>0.55000000000000004</v>
      </c>
      <c r="D21" s="134">
        <f>IF(ISNUMBER(VALUE(SUBSTITUTE(実質収支比率等に係る経年分析!H$49,"▲","-"))),ROUND(VALUE(SUBSTITUTE(実質収支比率等に係る経年分析!H$49,"▲","-")),2),NA())</f>
        <v>3.09</v>
      </c>
      <c r="E21" s="134">
        <f>IF(ISNUMBER(VALUE(SUBSTITUTE(実質収支比率等に係る経年分析!I$49,"▲","-"))),ROUND(VALUE(SUBSTITUTE(実質収支比率等に係る経年分析!I$49,"▲","-")),2),NA())</f>
        <v>0.53</v>
      </c>
      <c r="F21" s="134">
        <f>IF(ISNUMBER(VALUE(SUBSTITUTE(実質収支比率等に係る経年分析!J$49,"▲","-"))),ROUND(VALUE(SUBSTITUTE(実質収支比率等に係る経年分析!J$49,"▲","-")),2),NA())</f>
        <v>12.07</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x14ac:dyDescent="0.15">
      <c r="A33" s="135" t="str">
        <f>IF(連結実質赤字比率に係る赤字・黒字の構成分析!C$37="",NA(),連結実質赤字比率に係る赤字・黒字の構成分析!C$37)</f>
        <v>住宅新築資金等貸付事業特別会計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0.14000000000000001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0.08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2.0499999999999998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3.7</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624</v>
      </c>
      <c r="E42" s="136"/>
      <c r="F42" s="136"/>
      <c r="G42" s="136">
        <f>'実質公債費比率（分子）の構造'!L$52</f>
        <v>559</v>
      </c>
      <c r="H42" s="136"/>
      <c r="I42" s="136"/>
      <c r="J42" s="136">
        <f>'実質公債費比率（分子）の構造'!M$52</f>
        <v>471</v>
      </c>
      <c r="K42" s="136"/>
      <c r="L42" s="136"/>
      <c r="M42" s="136">
        <f>'実質公債費比率（分子）の構造'!N$52</f>
        <v>443</v>
      </c>
      <c r="N42" s="136"/>
      <c r="O42" s="136"/>
      <c r="P42" s="136">
        <f>'実質公債費比率（分子）の構造'!O$52</f>
        <v>438</v>
      </c>
    </row>
    <row r="43" spans="1:16" x14ac:dyDescent="0.15">
      <c r="A43" s="136" t="s">
        <v>51</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1</v>
      </c>
      <c r="C44" s="136"/>
      <c r="D44" s="136"/>
      <c r="E44" s="136">
        <f>'実質公債費比率（分子）の構造'!L$50</f>
        <v>0</v>
      </c>
      <c r="F44" s="136"/>
      <c r="G44" s="136"/>
      <c r="H44" s="136">
        <f>'実質公債費比率（分子）の構造'!M$50</f>
        <v>0</v>
      </c>
      <c r="I44" s="136"/>
      <c r="J44" s="136"/>
      <c r="K44" s="136">
        <f>'実質公債費比率（分子）の構造'!N$50</f>
        <v>6</v>
      </c>
      <c r="L44" s="136"/>
      <c r="M44" s="136"/>
      <c r="N44" s="136">
        <f>'実質公債費比率（分子）の構造'!O$50</f>
        <v>6</v>
      </c>
      <c r="O44" s="136"/>
      <c r="P44" s="136"/>
    </row>
    <row r="45" spans="1:16" x14ac:dyDescent="0.15">
      <c r="A45" s="136" t="s">
        <v>53</v>
      </c>
      <c r="B45" s="136">
        <f>'実質公債費比率（分子）の構造'!K$49</f>
        <v>338</v>
      </c>
      <c r="C45" s="136"/>
      <c r="D45" s="136"/>
      <c r="E45" s="136">
        <f>'実質公債費比率（分子）の構造'!L$49</f>
        <v>250</v>
      </c>
      <c r="F45" s="136"/>
      <c r="G45" s="136"/>
      <c r="H45" s="136">
        <f>'実質公債費比率（分子）の構造'!M$49</f>
        <v>158</v>
      </c>
      <c r="I45" s="136"/>
      <c r="J45" s="136"/>
      <c r="K45" s="136">
        <f>'実質公債費比率（分子）の構造'!N$49</f>
        <v>40</v>
      </c>
      <c r="L45" s="136"/>
      <c r="M45" s="136"/>
      <c r="N45" s="136">
        <f>'実質公債費比率（分子）の構造'!O$49</f>
        <v>11</v>
      </c>
      <c r="O45" s="136"/>
      <c r="P45" s="136"/>
    </row>
    <row r="46" spans="1:16" x14ac:dyDescent="0.15">
      <c r="A46" s="136" t="s">
        <v>54</v>
      </c>
      <c r="B46" s="136">
        <f>'実質公債費比率（分子）の構造'!K$48</f>
        <v>80</v>
      </c>
      <c r="C46" s="136"/>
      <c r="D46" s="136"/>
      <c r="E46" s="136">
        <f>'実質公債費比率（分子）の構造'!L$48</f>
        <v>81</v>
      </c>
      <c r="F46" s="136"/>
      <c r="G46" s="136"/>
      <c r="H46" s="136">
        <f>'実質公債費比率（分子）の構造'!M$48</f>
        <v>80</v>
      </c>
      <c r="I46" s="136"/>
      <c r="J46" s="136"/>
      <c r="K46" s="136">
        <f>'実質公債費比率（分子）の構造'!N$48</f>
        <v>105</v>
      </c>
      <c r="L46" s="136"/>
      <c r="M46" s="136"/>
      <c r="N46" s="136">
        <f>'実質公債費比率（分子）の構造'!O$48</f>
        <v>90</v>
      </c>
      <c r="O46" s="136"/>
      <c r="P46" s="136"/>
    </row>
    <row r="47" spans="1:16" x14ac:dyDescent="0.15">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588</v>
      </c>
      <c r="C49" s="136"/>
      <c r="D49" s="136"/>
      <c r="E49" s="136">
        <f>'実質公債費比率（分子）の構造'!L$45</f>
        <v>555</v>
      </c>
      <c r="F49" s="136"/>
      <c r="G49" s="136"/>
      <c r="H49" s="136">
        <f>'実質公債費比率（分子）の構造'!M$45</f>
        <v>508</v>
      </c>
      <c r="I49" s="136"/>
      <c r="J49" s="136"/>
      <c r="K49" s="136">
        <f>'実質公債費比率（分子）の構造'!N$45</f>
        <v>495</v>
      </c>
      <c r="L49" s="136"/>
      <c r="M49" s="136"/>
      <c r="N49" s="136">
        <f>'実質公債費比率（分子）の構造'!O$45</f>
        <v>498</v>
      </c>
      <c r="O49" s="136"/>
      <c r="P49" s="136"/>
    </row>
    <row r="50" spans="1:16" x14ac:dyDescent="0.15">
      <c r="A50" s="136" t="s">
        <v>57</v>
      </c>
      <c r="B50" s="136" t="e">
        <f>NA()</f>
        <v>#N/A</v>
      </c>
      <c r="C50" s="136">
        <f>IF(ISNUMBER('実質公債費比率（分子）の構造'!K$53),'実質公債費比率（分子）の構造'!K$53,NA())</f>
        <v>383</v>
      </c>
      <c r="D50" s="136" t="e">
        <f>NA()</f>
        <v>#N/A</v>
      </c>
      <c r="E50" s="136" t="e">
        <f>NA()</f>
        <v>#N/A</v>
      </c>
      <c r="F50" s="136">
        <f>IF(ISNUMBER('実質公債費比率（分子）の構造'!L$53),'実質公債費比率（分子）の構造'!L$53,NA())</f>
        <v>327</v>
      </c>
      <c r="G50" s="136" t="e">
        <f>NA()</f>
        <v>#N/A</v>
      </c>
      <c r="H50" s="136" t="e">
        <f>NA()</f>
        <v>#N/A</v>
      </c>
      <c r="I50" s="136">
        <f>IF(ISNUMBER('実質公債費比率（分子）の構造'!M$53),'実質公債費比率（分子）の構造'!M$53,NA())</f>
        <v>275</v>
      </c>
      <c r="J50" s="136" t="e">
        <f>NA()</f>
        <v>#N/A</v>
      </c>
      <c r="K50" s="136" t="e">
        <f>NA()</f>
        <v>#N/A</v>
      </c>
      <c r="L50" s="136">
        <f>IF(ISNUMBER('実質公債費比率（分子）の構造'!N$53),'実質公債費比率（分子）の構造'!N$53,NA())</f>
        <v>203</v>
      </c>
      <c r="M50" s="136" t="e">
        <f>NA()</f>
        <v>#N/A</v>
      </c>
      <c r="N50" s="136" t="e">
        <f>NA()</f>
        <v>#N/A</v>
      </c>
      <c r="O50" s="136">
        <f>IF(ISNUMBER('実質公債費比率（分子）の構造'!O$53),'実質公債費比率（分子）の構造'!O$53,NA())</f>
        <v>167</v>
      </c>
      <c r="P50" s="136" t="e">
        <f>NA()</f>
        <v>#N/A</v>
      </c>
    </row>
    <row r="53" spans="1:16" x14ac:dyDescent="0.15">
      <c r="A53" s="104" t="s">
        <v>58</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3978</v>
      </c>
      <c r="E56" s="135"/>
      <c r="F56" s="135"/>
      <c r="G56" s="135">
        <f>'将来負担比率（分子）の構造'!J$51</f>
        <v>3738</v>
      </c>
      <c r="H56" s="135"/>
      <c r="I56" s="135"/>
      <c r="J56" s="135">
        <f>'将来負担比率（分子）の構造'!K$51</f>
        <v>3599</v>
      </c>
      <c r="K56" s="135"/>
      <c r="L56" s="135"/>
      <c r="M56" s="135">
        <f>'将来負担比率（分子）の構造'!L$51</f>
        <v>3605</v>
      </c>
      <c r="N56" s="135"/>
      <c r="O56" s="135"/>
      <c r="P56" s="135">
        <f>'将来負担比率（分子）の構造'!M$51</f>
        <v>3621</v>
      </c>
    </row>
    <row r="57" spans="1:16" x14ac:dyDescent="0.15">
      <c r="A57" s="135" t="s">
        <v>34</v>
      </c>
      <c r="B57" s="135"/>
      <c r="C57" s="135"/>
      <c r="D57" s="135">
        <f>'将来負担比率（分子）の構造'!I$50</f>
        <v>41</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1286</v>
      </c>
      <c r="E58" s="135"/>
      <c r="F58" s="135"/>
      <c r="G58" s="135">
        <f>'将来負担比率（分子）の構造'!J$49</f>
        <v>1480</v>
      </c>
      <c r="H58" s="135"/>
      <c r="I58" s="135"/>
      <c r="J58" s="135">
        <f>'将来負担比率（分子）の構造'!K$49</f>
        <v>1633</v>
      </c>
      <c r="K58" s="135"/>
      <c r="L58" s="135"/>
      <c r="M58" s="135">
        <f>'将来負担比率（分子）の構造'!L$49</f>
        <v>1894</v>
      </c>
      <c r="N58" s="135"/>
      <c r="O58" s="135"/>
      <c r="P58" s="135">
        <f>'将来負担比率（分子）の構造'!M$49</f>
        <v>1723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837</v>
      </c>
      <c r="C62" s="135"/>
      <c r="D62" s="135"/>
      <c r="E62" s="135">
        <f>'将来負担比率（分子）の構造'!J$45</f>
        <v>810</v>
      </c>
      <c r="F62" s="135"/>
      <c r="G62" s="135"/>
      <c r="H62" s="135">
        <f>'将来負担比率（分子）の構造'!K$45</f>
        <v>863</v>
      </c>
      <c r="I62" s="135"/>
      <c r="J62" s="135"/>
      <c r="K62" s="135">
        <f>'将来負担比率（分子）の構造'!L$45</f>
        <v>777</v>
      </c>
      <c r="L62" s="135"/>
      <c r="M62" s="135"/>
      <c r="N62" s="135">
        <f>'将来負担比率（分子）の構造'!M$45</f>
        <v>784</v>
      </c>
      <c r="O62" s="135"/>
      <c r="P62" s="135"/>
    </row>
    <row r="63" spans="1:16" x14ac:dyDescent="0.15">
      <c r="A63" s="135" t="s">
        <v>27</v>
      </c>
      <c r="B63" s="135">
        <f>'将来負担比率（分子）の構造'!I$44</f>
        <v>512</v>
      </c>
      <c r="C63" s="135"/>
      <c r="D63" s="135"/>
      <c r="E63" s="135">
        <f>'将来負担比率（分子）の構造'!J$44</f>
        <v>271</v>
      </c>
      <c r="F63" s="135"/>
      <c r="G63" s="135"/>
      <c r="H63" s="135">
        <f>'将来負担比率（分子）の構造'!K$44</f>
        <v>144</v>
      </c>
      <c r="I63" s="135"/>
      <c r="J63" s="135"/>
      <c r="K63" s="135">
        <f>'将来負担比率（分子）の構造'!L$44</f>
        <v>156</v>
      </c>
      <c r="L63" s="135"/>
      <c r="M63" s="135"/>
      <c r="N63" s="135">
        <f>'将来負担比率（分子）の構造'!M$44</f>
        <v>173</v>
      </c>
      <c r="O63" s="135"/>
      <c r="P63" s="135"/>
    </row>
    <row r="64" spans="1:16" x14ac:dyDescent="0.15">
      <c r="A64" s="135" t="s">
        <v>26</v>
      </c>
      <c r="B64" s="135">
        <f>'将来負担比率（分子）の構造'!I$43</f>
        <v>1063</v>
      </c>
      <c r="C64" s="135"/>
      <c r="D64" s="135"/>
      <c r="E64" s="135">
        <f>'将来負担比率（分子）の構造'!J$43</f>
        <v>1076</v>
      </c>
      <c r="F64" s="135"/>
      <c r="G64" s="135"/>
      <c r="H64" s="135">
        <f>'将来負担比率（分子）の構造'!K$43</f>
        <v>1030</v>
      </c>
      <c r="I64" s="135"/>
      <c r="J64" s="135"/>
      <c r="K64" s="135">
        <f>'将来負担比率（分子）の構造'!L$43</f>
        <v>960</v>
      </c>
      <c r="L64" s="135"/>
      <c r="M64" s="135"/>
      <c r="N64" s="135">
        <f>'将来負担比率（分子）の構造'!M$43</f>
        <v>933</v>
      </c>
      <c r="O64" s="135"/>
      <c r="P64" s="135"/>
    </row>
    <row r="65" spans="1:16" x14ac:dyDescent="0.15">
      <c r="A65" s="135" t="s">
        <v>25</v>
      </c>
      <c r="B65" s="135">
        <f>'将来負担比率（分子）の構造'!I$42</f>
        <v>134</v>
      </c>
      <c r="C65" s="135"/>
      <c r="D65" s="135"/>
      <c r="E65" s="135">
        <f>'将来負担比率（分子）の構造'!J$42</f>
        <v>122</v>
      </c>
      <c r="F65" s="135"/>
      <c r="G65" s="135"/>
      <c r="H65" s="135">
        <f>'将来負担比率（分子）の構造'!K$42</f>
        <v>120</v>
      </c>
      <c r="I65" s="135"/>
      <c r="J65" s="135"/>
      <c r="K65" s="135">
        <f>'将来負担比率（分子）の構造'!L$42</f>
        <v>106</v>
      </c>
      <c r="L65" s="135"/>
      <c r="M65" s="135"/>
      <c r="N65" s="135">
        <f>'将来負担比率（分子）の構造'!M$42</f>
        <v>93</v>
      </c>
      <c r="O65" s="135"/>
      <c r="P65" s="135"/>
    </row>
    <row r="66" spans="1:16" x14ac:dyDescent="0.15">
      <c r="A66" s="135" t="s">
        <v>24</v>
      </c>
      <c r="B66" s="135">
        <f>'将来負担比率（分子）の構造'!I$41</f>
        <v>3895</v>
      </c>
      <c r="C66" s="135"/>
      <c r="D66" s="135"/>
      <c r="E66" s="135">
        <f>'将来負担比率（分子）の構造'!J$41</f>
        <v>3825</v>
      </c>
      <c r="F66" s="135"/>
      <c r="G66" s="135"/>
      <c r="H66" s="135">
        <f>'将来負担比率（分子）の構造'!K$41</f>
        <v>3687</v>
      </c>
      <c r="I66" s="135"/>
      <c r="J66" s="135"/>
      <c r="K66" s="135">
        <f>'将来負担比率（分子）の構造'!L$41</f>
        <v>3545</v>
      </c>
      <c r="L66" s="135"/>
      <c r="M66" s="135"/>
      <c r="N66" s="135">
        <f>'将来負担比率（分子）の構造'!M$41</f>
        <v>3263</v>
      </c>
      <c r="O66" s="135"/>
      <c r="P66" s="135"/>
    </row>
    <row r="67" spans="1:16" x14ac:dyDescent="0.15">
      <c r="A67" s="135" t="s">
        <v>61</v>
      </c>
      <c r="B67" s="135" t="e">
        <f>NA()</f>
        <v>#N/A</v>
      </c>
      <c r="C67" s="135">
        <f>IF(ISNUMBER('将来負担比率（分子）の構造'!I$52), IF('将来負担比率（分子）の構造'!I$52 &lt; 0, 0, '将来負担比率（分子）の構造'!I$52), NA())</f>
        <v>1136</v>
      </c>
      <c r="D67" s="135" t="e">
        <f>NA()</f>
        <v>#N/A</v>
      </c>
      <c r="E67" s="135" t="e">
        <f>NA()</f>
        <v>#N/A</v>
      </c>
      <c r="F67" s="135">
        <f>IF(ISNUMBER('将来負担比率（分子）の構造'!J$52), IF('将来負担比率（分子）の構造'!J$52 &lt; 0, 0, '将来負担比率（分子）の構造'!J$52), NA())</f>
        <v>886</v>
      </c>
      <c r="G67" s="135" t="e">
        <f>NA()</f>
        <v>#N/A</v>
      </c>
      <c r="H67" s="135" t="e">
        <f>NA()</f>
        <v>#N/A</v>
      </c>
      <c r="I67" s="135">
        <f>IF(ISNUMBER('将来負担比率（分子）の構造'!K$52), IF('将来負担比率（分子）の構造'!K$52 &lt; 0, 0, '将来負担比率（分子）の構造'!K$52), NA())</f>
        <v>613</v>
      </c>
      <c r="J67" s="135" t="e">
        <f>NA()</f>
        <v>#N/A</v>
      </c>
      <c r="K67" s="135" t="e">
        <f>NA()</f>
        <v>#N/A</v>
      </c>
      <c r="L67" s="135">
        <f>IF(ISNUMBER('将来負担比率（分子）の構造'!L$52), IF('将来負担比率（分子）の構造'!L$52 &lt; 0, 0, '将来負担比率（分子）の構造'!L$52), NA())</f>
        <v>45</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2016-04-30T08:34:23Z</cp:lastPrinted>
  <dcterms:created xsi:type="dcterms:W3CDTF">2016-02-15T01:57:53Z</dcterms:created>
  <dcterms:modified xsi:type="dcterms:W3CDTF">2017-03-03T09:38:40Z</dcterms:modified>
</cp:coreProperties>
</file>